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avershamtc-my.sharepoint.com/personal/louise_bareham_favershamtowncouncil_gov_uk/Documents/Meetings/Policy and Resources/2025/06.01.25/"/>
    </mc:Choice>
  </mc:AlternateContent>
  <xr:revisionPtr revIDLastSave="0" documentId="8_{E7241792-7A69-4257-932B-08EBB74C54BE}" xr6:coauthVersionLast="47" xr6:coauthVersionMax="47" xr10:uidLastSave="{00000000-0000-0000-0000-000000000000}"/>
  <bookViews>
    <workbookView xWindow="-120" yWindow="-120" windowWidth="29040" windowHeight="15720" tabRatio="605" xr2:uid="{5ED605E9-0867-4474-9473-20FE72D12AC0}"/>
  </bookViews>
  <sheets>
    <sheet name="35%" sheetId="1" r:id="rId1"/>
    <sheet name="35% Summary" sheetId="11" r:id="rId2"/>
    <sheet name="20% + Reserves " sheetId="8" r:id="rId3"/>
    <sheet name="20% Summary" sheetId="12" r:id="rId4"/>
    <sheet name="15%" sheetId="3" r:id="rId5"/>
    <sheet name="15% Summary" sheetId="13" r:id="rId6"/>
    <sheet name="9%" sheetId="5" r:id="rId7"/>
    <sheet name="9% Summary" sheetId="10" r:id="rId8"/>
    <sheet name="5%" sheetId="4" r:id="rId9"/>
    <sheet name="5% Summary" sheetId="14" r:id="rId10"/>
    <sheet name="EMR 24.25" sheetId="2" r:id="rId11"/>
    <sheet name="Precept History" sheetId="7" r:id="rId12"/>
    <sheet name="Comparison 35% &amp; 9%" sheetId="16" r:id="rId13"/>
  </sheets>
  <externalReferences>
    <externalReference r:id="rId1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8" i="4" l="1"/>
  <c r="R209" i="4" s="1"/>
  <c r="T203" i="4"/>
  <c r="R203" i="4"/>
  <c r="R208" i="8"/>
  <c r="T203" i="8"/>
  <c r="R203" i="8"/>
  <c r="T206" i="8" s="1"/>
  <c r="B208" i="16"/>
  <c r="D203" i="16"/>
  <c r="B203" i="16"/>
  <c r="F208" i="16"/>
  <c r="F209" i="16" s="1"/>
  <c r="H203" i="16"/>
  <c r="H206" i="16" s="1"/>
  <c r="F203" i="16"/>
  <c r="C5" i="14"/>
  <c r="E13" i="14" s="1"/>
  <c r="F13" i="14" s="1"/>
  <c r="G13" i="14" s="1"/>
  <c r="C5" i="10"/>
  <c r="E13" i="10" s="1"/>
  <c r="F18" i="10" s="1"/>
  <c r="C5" i="13"/>
  <c r="E13" i="13" s="1"/>
  <c r="F18" i="13" s="1"/>
  <c r="C5" i="11"/>
  <c r="E13" i="11" s="1"/>
  <c r="F18" i="11" s="1"/>
  <c r="C5" i="12"/>
  <c r="E13" i="12" s="1"/>
  <c r="F18" i="12" s="1"/>
  <c r="D13" i="14"/>
  <c r="F17" i="14" s="1"/>
  <c r="C13" i="14"/>
  <c r="C8" i="14"/>
  <c r="C9" i="14" s="1"/>
  <c r="C7" i="14"/>
  <c r="D13" i="13"/>
  <c r="F17" i="13" s="1"/>
  <c r="C13" i="13"/>
  <c r="C9" i="13"/>
  <c r="C8" i="13"/>
  <c r="C7" i="13"/>
  <c r="F17" i="12"/>
  <c r="H17" i="12" s="1"/>
  <c r="D13" i="12"/>
  <c r="C13" i="12"/>
  <c r="C9" i="12"/>
  <c r="C8" i="12"/>
  <c r="C7" i="12"/>
  <c r="D13" i="11"/>
  <c r="F17" i="11" s="1"/>
  <c r="C13" i="11"/>
  <c r="C8" i="11"/>
  <c r="C7" i="11"/>
  <c r="C9" i="11" s="1"/>
  <c r="D13" i="10"/>
  <c r="F17" i="10" s="1"/>
  <c r="C13" i="10"/>
  <c r="C8" i="10"/>
  <c r="C9" i="10" s="1"/>
  <c r="C7" i="10"/>
  <c r="Z203" i="8"/>
  <c r="P203" i="8"/>
  <c r="R208" i="5"/>
  <c r="R209" i="5" s="1"/>
  <c r="Z203" i="5"/>
  <c r="T203" i="5"/>
  <c r="R203" i="5"/>
  <c r="P203" i="5"/>
  <c r="Z203" i="4"/>
  <c r="P203" i="4"/>
  <c r="R208" i="3"/>
  <c r="R209" i="3" s="1"/>
  <c r="Z203" i="3"/>
  <c r="T203" i="3"/>
  <c r="R203" i="3"/>
  <c r="P203" i="3"/>
  <c r="T206" i="4" l="1"/>
  <c r="D206" i="16"/>
  <c r="F18" i="14"/>
  <c r="E18" i="14" s="1"/>
  <c r="E19" i="14" s="1"/>
  <c r="G17" i="14"/>
  <c r="I17" i="14"/>
  <c r="C17" i="14"/>
  <c r="E17" i="14"/>
  <c r="H17" i="14"/>
  <c r="J17" i="14"/>
  <c r="D17" i="14"/>
  <c r="H17" i="13"/>
  <c r="D17" i="13"/>
  <c r="C17" i="13"/>
  <c r="G17" i="13"/>
  <c r="J17" i="13"/>
  <c r="I17" i="13"/>
  <c r="E17" i="13"/>
  <c r="E18" i="13"/>
  <c r="E19" i="13" s="1"/>
  <c r="H18" i="13"/>
  <c r="H19" i="13" s="1"/>
  <c r="J18" i="13"/>
  <c r="D18" i="13"/>
  <c r="I18" i="13"/>
  <c r="I19" i="13" s="1"/>
  <c r="C18" i="13"/>
  <c r="F19" i="13"/>
  <c r="G18" i="13"/>
  <c r="G19" i="13" s="1"/>
  <c r="F13" i="13"/>
  <c r="G13" i="13" s="1"/>
  <c r="J18" i="12"/>
  <c r="J19" i="12" s="1"/>
  <c r="E18" i="12"/>
  <c r="E19" i="12" s="1"/>
  <c r="D18" i="12"/>
  <c r="I18" i="12"/>
  <c r="I19" i="12" s="1"/>
  <c r="C18" i="12"/>
  <c r="G18" i="12"/>
  <c r="G19" i="12" s="1"/>
  <c r="F19" i="12"/>
  <c r="H18" i="12"/>
  <c r="H19" i="12" s="1"/>
  <c r="I17" i="12"/>
  <c r="D17" i="12"/>
  <c r="J17" i="12"/>
  <c r="C17" i="12"/>
  <c r="E17" i="12"/>
  <c r="F13" i="12"/>
  <c r="G13" i="12" s="1"/>
  <c r="G17" i="12"/>
  <c r="F13" i="11"/>
  <c r="G13" i="11" s="1"/>
  <c r="H17" i="11"/>
  <c r="G17" i="11"/>
  <c r="I17" i="11"/>
  <c r="C17" i="11"/>
  <c r="E17" i="11"/>
  <c r="J17" i="11"/>
  <c r="D17" i="11"/>
  <c r="E18" i="11"/>
  <c r="E19" i="11" s="1"/>
  <c r="J18" i="11"/>
  <c r="J19" i="11" s="1"/>
  <c r="D18" i="11"/>
  <c r="G18" i="11"/>
  <c r="I18" i="11"/>
  <c r="C18" i="11"/>
  <c r="C19" i="11" s="1"/>
  <c r="F19" i="11"/>
  <c r="H18" i="11"/>
  <c r="H19" i="11" s="1"/>
  <c r="E18" i="10"/>
  <c r="E19" i="10" s="1"/>
  <c r="J18" i="10"/>
  <c r="D18" i="10"/>
  <c r="I18" i="10"/>
  <c r="I19" i="10" s="1"/>
  <c r="C18" i="10"/>
  <c r="G18" i="10"/>
  <c r="F19" i="10"/>
  <c r="H18" i="10"/>
  <c r="H17" i="10"/>
  <c r="G17" i="10"/>
  <c r="E17" i="10"/>
  <c r="I17" i="10"/>
  <c r="C17" i="10"/>
  <c r="J17" i="10"/>
  <c r="D17" i="10"/>
  <c r="F13" i="10"/>
  <c r="G13" i="10" s="1"/>
  <c r="T206" i="5"/>
  <c r="T206" i="3"/>
  <c r="R208" i="1"/>
  <c r="J18" i="14" l="1"/>
  <c r="J19" i="14" s="1"/>
  <c r="I18" i="14"/>
  <c r="I19" i="14" s="1"/>
  <c r="F19" i="14"/>
  <c r="C18" i="14"/>
  <c r="C19" i="14" s="1"/>
  <c r="H18" i="14"/>
  <c r="H19" i="14" s="1"/>
  <c r="G18" i="14"/>
  <c r="G19" i="14" s="1"/>
  <c r="D18" i="14"/>
  <c r="D19" i="14" s="1"/>
  <c r="C19" i="13"/>
  <c r="D19" i="13"/>
  <c r="J19" i="13"/>
  <c r="C19" i="12"/>
  <c r="D19" i="12"/>
  <c r="I19" i="11"/>
  <c r="G19" i="11"/>
  <c r="D19" i="11"/>
  <c r="D19" i="10"/>
  <c r="H19" i="10"/>
  <c r="J19" i="10"/>
  <c r="G19" i="10"/>
  <c r="C19" i="10"/>
  <c r="Z203" i="1"/>
  <c r="T203" i="1"/>
  <c r="J32" i="2"/>
  <c r="P203" i="1"/>
  <c r="R203" i="1"/>
  <c r="T206" i="1" l="1"/>
</calcChain>
</file>

<file path=xl/sharedStrings.xml><?xml version="1.0" encoding="utf-8"?>
<sst xmlns="http://schemas.openxmlformats.org/spreadsheetml/2006/main" count="2085" uniqueCount="301">
  <si>
    <t>2024-2025</t>
  </si>
  <si>
    <t>2025-2026</t>
  </si>
  <si>
    <t>2026-2027</t>
  </si>
  <si>
    <t>INCOME</t>
  </si>
  <si>
    <t>EXPENDITURE</t>
  </si>
  <si>
    <t xml:space="preserve">Actual Year </t>
  </si>
  <si>
    <t xml:space="preserve">Current </t>
  </si>
  <si>
    <t xml:space="preserve"> Variance </t>
  </si>
  <si>
    <t xml:space="preserve">Committed </t>
  </si>
  <si>
    <t>EMR</t>
  </si>
  <si>
    <t xml:space="preserve">Draft Budget </t>
  </si>
  <si>
    <t>To Date</t>
  </si>
  <si>
    <t>Annual Bud</t>
  </si>
  <si>
    <t>Annual Total</t>
  </si>
  <si>
    <t>Expenditure</t>
  </si>
  <si>
    <t>2025/26</t>
  </si>
  <si>
    <t>2026/7</t>
  </si>
  <si>
    <t>2026/27</t>
  </si>
  <si>
    <t>2024/25</t>
  </si>
  <si>
    <t>Mth 6</t>
  </si>
  <si>
    <t>Income</t>
  </si>
  <si>
    <t>Precept</t>
  </si>
  <si>
    <t>Bank Interest</t>
  </si>
  <si>
    <t>(325)</t>
  </si>
  <si>
    <t>General Reserves</t>
  </si>
  <si>
    <t>Cashback Credit</t>
  </si>
  <si>
    <t>(11)</t>
  </si>
  <si>
    <t>(336)</t>
  </si>
  <si>
    <t>Civic</t>
  </si>
  <si>
    <t>Carnival Night Income</t>
  </si>
  <si>
    <t>Annual Meeting &amp; Civic Service</t>
  </si>
  <si>
    <t xml:space="preserve"> </t>
  </si>
  <si>
    <t>Carnival Night Expenditure</t>
  </si>
  <si>
    <t>Deputy Mayor's Allowance</t>
  </si>
  <si>
    <t>Mayoral Allowance</t>
  </si>
  <si>
    <t>Mayoral Expenses</t>
  </si>
  <si>
    <t>Staffing &amp; Professional</t>
  </si>
  <si>
    <t>Salaries</t>
  </si>
  <si>
    <t>PAYE/National Insurance</t>
  </si>
  <si>
    <t>Pension</t>
  </si>
  <si>
    <t>Staff and Cllr Training / Expenses</t>
  </si>
  <si>
    <t>Audit</t>
  </si>
  <si>
    <t>HR Expenses</t>
  </si>
  <si>
    <t>DBS</t>
  </si>
  <si>
    <t>Planning Consultancy Fee</t>
  </si>
  <si>
    <t>Office and Administration</t>
  </si>
  <si>
    <t>Payroll</t>
  </si>
  <si>
    <t>Insurances</t>
  </si>
  <si>
    <t>Subscriptions</t>
  </si>
  <si>
    <t>(519)</t>
  </si>
  <si>
    <t>Electoral Provision</t>
  </si>
  <si>
    <t>Bank Charges</t>
  </si>
  <si>
    <t>Sumup Fee</t>
  </si>
  <si>
    <t>(1)</t>
  </si>
  <si>
    <t>Hygiene</t>
  </si>
  <si>
    <t>Office Equipment</t>
  </si>
  <si>
    <t>IT Support &amp; 365 Accounts</t>
  </si>
  <si>
    <t>Zoom</t>
  </si>
  <si>
    <t>Postage &amp; Stationery</t>
  </si>
  <si>
    <t>Printer</t>
  </si>
  <si>
    <t>Printing &amp; Advertising</t>
  </si>
  <si>
    <t>Meetings</t>
  </si>
  <si>
    <t>Newsletter</t>
  </si>
  <si>
    <t>Websites</t>
  </si>
  <si>
    <t>Rialtas Accounts Support</t>
  </si>
  <si>
    <t>Local Council Award Scheme</t>
  </si>
  <si>
    <t>(50)</t>
  </si>
  <si>
    <t>Net Expenditure</t>
  </si>
  <si>
    <t>The Guildhall</t>
  </si>
  <si>
    <t>Guildhall Lettings</t>
  </si>
  <si>
    <t>(754)</t>
  </si>
  <si>
    <t>Guildhall Weddings Confetti</t>
  </si>
  <si>
    <t>(42)</t>
  </si>
  <si>
    <t>Guildhall Weddings</t>
  </si>
  <si>
    <t>(0)</t>
  </si>
  <si>
    <t>Guildhall Weddings (Next Year)</t>
  </si>
  <si>
    <t>(667)</t>
  </si>
  <si>
    <t>Electricity Market Contributio</t>
  </si>
  <si>
    <t>Rates</t>
  </si>
  <si>
    <t>Electricity</t>
  </si>
  <si>
    <t>(985)</t>
  </si>
  <si>
    <t>Water</t>
  </si>
  <si>
    <t>Telephone/Alarm Lines</t>
  </si>
  <si>
    <t>Clock Maintenance</t>
  </si>
  <si>
    <t>Maintenance</t>
  </si>
  <si>
    <t>Alarm Maintenance</t>
  </si>
  <si>
    <t>Window Cleaning</t>
  </si>
  <si>
    <t>Guildhall Lift Maintenance</t>
  </si>
  <si>
    <t>Guildhall Reserves</t>
  </si>
  <si>
    <t>Guildhall Weddings Marketing</t>
  </si>
  <si>
    <t>Guildhall Weddings Licence</t>
  </si>
  <si>
    <t>(2,200)</t>
  </si>
  <si>
    <t>External Maintenance Works</t>
  </si>
  <si>
    <t>(21,671)</t>
  </si>
  <si>
    <t>Front Brents Jetty and Mooring</t>
  </si>
  <si>
    <t>Front Brents Moorings</t>
  </si>
  <si>
    <t>(1,316)</t>
  </si>
  <si>
    <t>Belvedere Road Moorings</t>
  </si>
  <si>
    <t>Net Income over Expenditure</t>
  </si>
  <si>
    <t>Heritage, Buildings &amp; Creek</t>
  </si>
  <si>
    <t>T S Hazard / Town Quay Income</t>
  </si>
  <si>
    <t>(4,995)</t>
  </si>
  <si>
    <t>Old Town Warehouse (QFT Grant)</t>
  </si>
  <si>
    <t>Creek Bridge</t>
  </si>
  <si>
    <t xml:space="preserve">Creek Dredging </t>
  </si>
  <si>
    <t>Old Pump Building</t>
  </si>
  <si>
    <t>Town Regalia / Artefacts</t>
  </si>
  <si>
    <t>Town Hall External Works</t>
  </si>
  <si>
    <t>(35,750)</t>
  </si>
  <si>
    <t>Facilities Management</t>
  </si>
  <si>
    <t>Uniform</t>
  </si>
  <si>
    <t>(41)</t>
  </si>
  <si>
    <t>Vehicles</t>
  </si>
  <si>
    <t>Vehicle Fuel</t>
  </si>
  <si>
    <t>Facilities Manager Equipment</t>
  </si>
  <si>
    <t>(240)</t>
  </si>
  <si>
    <t>Storage Container</t>
  </si>
  <si>
    <t>Facilities Manager Miscellaneo</t>
  </si>
  <si>
    <t>Van Lease</t>
  </si>
  <si>
    <t>Grants</t>
  </si>
  <si>
    <t>Free Local Advice Services</t>
  </si>
  <si>
    <t>Hop Festival</t>
  </si>
  <si>
    <t>Christmas Lights</t>
  </si>
  <si>
    <t>Faversham Carnival</t>
  </si>
  <si>
    <t>Community</t>
  </si>
  <si>
    <t>Faversham Lottery</t>
  </si>
  <si>
    <t>Remembrance Day</t>
  </si>
  <si>
    <t>Community Development (z-folds, lottery, volunteer badges)</t>
  </si>
  <si>
    <t>Youth Facilities</t>
  </si>
  <si>
    <t>(660)</t>
  </si>
  <si>
    <t>Youth SLA</t>
  </si>
  <si>
    <t>Equality &amp; Diversity (White Ribbon, neurodivergent event)</t>
  </si>
  <si>
    <t>(2,560)</t>
  </si>
  <si>
    <t>Fav &amp; Dist Community Lottery</t>
  </si>
  <si>
    <t>(37)</t>
  </si>
  <si>
    <t>Community Bus</t>
  </si>
  <si>
    <t>Community Bus Income</t>
  </si>
  <si>
    <t>(729)</t>
  </si>
  <si>
    <t>Community Bus Ticket Income</t>
  </si>
  <si>
    <t>(1,113)</t>
  </si>
  <si>
    <t>(1,584)</t>
  </si>
  <si>
    <t>Vehicle Insurance</t>
  </si>
  <si>
    <t>Community Bus Lease</t>
  </si>
  <si>
    <t>Community Bus Repairs</t>
  </si>
  <si>
    <t>(952)</t>
  </si>
  <si>
    <t>(314)</t>
  </si>
  <si>
    <t>Tourism &amp; Visitor Development</t>
  </si>
  <si>
    <t>Other Income</t>
  </si>
  <si>
    <t>Tourism / Visitor Economy (Mailchimp, Visit Kent)</t>
  </si>
  <si>
    <t>(180)</t>
  </si>
  <si>
    <t>What's On Guide</t>
  </si>
  <si>
    <t>(8,046)</t>
  </si>
  <si>
    <t>Charter Exhibition</t>
  </si>
  <si>
    <t>Faversham Charters Donations</t>
  </si>
  <si>
    <t>(80)</t>
  </si>
  <si>
    <t>Magna Carta Income</t>
  </si>
  <si>
    <t>(479)</t>
  </si>
  <si>
    <t>Magna Carta Merchandise Income</t>
  </si>
  <si>
    <t>Magna Carta Insurance</t>
  </si>
  <si>
    <t>Education</t>
  </si>
  <si>
    <t>(147)</t>
  </si>
  <si>
    <t>(580)</t>
  </si>
  <si>
    <t>Events</t>
  </si>
  <si>
    <t>Forties D Day</t>
  </si>
  <si>
    <t>(515)</t>
  </si>
  <si>
    <t>Medieval/Tudor Farmers Market</t>
  </si>
  <si>
    <t>(690)</t>
  </si>
  <si>
    <t>Christmas Night Food Market</t>
  </si>
  <si>
    <t>Midsummer Food Market</t>
  </si>
  <si>
    <t>Pirate Festival</t>
  </si>
  <si>
    <t>(630)</t>
  </si>
  <si>
    <t>Transport Weekend Income</t>
  </si>
  <si>
    <t>Event Income</t>
  </si>
  <si>
    <t>Spring &amp; Easter Fair</t>
  </si>
  <si>
    <t>(458)</t>
  </si>
  <si>
    <t>Transport Weekend</t>
  </si>
  <si>
    <t>Community Events</t>
  </si>
  <si>
    <t>Events and Marketing</t>
  </si>
  <si>
    <t>(1,377)</t>
  </si>
  <si>
    <t>Environment</t>
  </si>
  <si>
    <t>Stonebridge Pond Siltation</t>
  </si>
  <si>
    <t>Dog Poo Bags</t>
  </si>
  <si>
    <t>Climate &amp; Biodiversity General</t>
  </si>
  <si>
    <t>(764)</t>
  </si>
  <si>
    <t>Water Quality</t>
  </si>
  <si>
    <t>Public Spaces Projects</t>
  </si>
  <si>
    <t>Perry Court Open Space / Allotments</t>
  </si>
  <si>
    <t>Floral displays/planters</t>
  </si>
  <si>
    <t>Active Travel</t>
  </si>
  <si>
    <t>Bike Hangar</t>
  </si>
  <si>
    <t>Bike Hangar / Security</t>
  </si>
  <si>
    <t>Active Travel Month</t>
  </si>
  <si>
    <t xml:space="preserve">North to South </t>
  </si>
  <si>
    <t>Town Centre Pedestrian Improvement Fund</t>
  </si>
  <si>
    <t xml:space="preserve">Liaison with developers over HI and S106 funded active travel interventions </t>
  </si>
  <si>
    <t>Technical design to improve developers active travel intervention plans</t>
  </si>
  <si>
    <t xml:space="preserve">Active Travel </t>
  </si>
  <si>
    <t>Special Provision</t>
  </si>
  <si>
    <t>Neighbourhood Plan</t>
  </si>
  <si>
    <t>Special Projects</t>
  </si>
  <si>
    <t>12 Market Place Premises</t>
  </si>
  <si>
    <t>12 Market Place Lettings</t>
  </si>
  <si>
    <t>(2,912)</t>
  </si>
  <si>
    <t>Recycling Waste Collection</t>
  </si>
  <si>
    <t>Loan Repayment</t>
  </si>
  <si>
    <t>12 Market Lift Maintenance</t>
  </si>
  <si>
    <t>Council Tax Base Rate</t>
  </si>
  <si>
    <t>Band D annual</t>
  </si>
  <si>
    <t>Band D weekly</t>
  </si>
  <si>
    <t>Band D</t>
  </si>
  <si>
    <t>Earmarked Reserves</t>
  </si>
  <si>
    <t>Account</t>
  </si>
  <si>
    <t>Opening Balance</t>
  </si>
  <si>
    <t>Balance @30/09/24</t>
  </si>
  <si>
    <t>Committed</t>
  </si>
  <si>
    <t>Projected Balance @31/03/25</t>
  </si>
  <si>
    <t>EMR Election Fund</t>
  </si>
  <si>
    <t>EMR Front Brents Jetty</t>
  </si>
  <si>
    <t>EMR Guildhall &amp; Artefacts</t>
  </si>
  <si>
    <t>EMR Regalia Fund</t>
  </si>
  <si>
    <t>EMR Special Grants/Projects</t>
  </si>
  <si>
    <t>EMR Bike Hangar</t>
  </si>
  <si>
    <t>EMR Magna Carta</t>
  </si>
  <si>
    <t>EMR Tourism</t>
  </si>
  <si>
    <t>EMR Environment/Allotments</t>
  </si>
  <si>
    <t>EMR Active Travel</t>
  </si>
  <si>
    <t>EMR Crime Research</t>
  </si>
  <si>
    <t>EMR Public Spaces Projects</t>
  </si>
  <si>
    <t>EMR LCWIP</t>
  </si>
  <si>
    <t>EMR Faversham Healthy Futures</t>
  </si>
  <si>
    <t>EMR Newsletter</t>
  </si>
  <si>
    <t>EMR Planning Consultancy Fee</t>
  </si>
  <si>
    <t>EMR Community Transport</t>
  </si>
  <si>
    <t>EMR Faversham Passport</t>
  </si>
  <si>
    <t>EMR Preston Street Promotion</t>
  </si>
  <si>
    <t>EMR Community Development</t>
  </si>
  <si>
    <t>EMR Equality and diversity</t>
  </si>
  <si>
    <t>EMR Faversham Lottery</t>
  </si>
  <si>
    <t>EMR Stonebridge Pond Siltation</t>
  </si>
  <si>
    <t>EMR North to South Walking Rt</t>
  </si>
  <si>
    <t>EMR Creek</t>
  </si>
  <si>
    <t>YEAR</t>
  </si>
  <si>
    <t>PRECEPT</t>
  </si>
  <si>
    <t>BAND D</t>
  </si>
  <si>
    <t>TAX BASE</t>
  </si>
  <si>
    <t>TAX BASE % INCREASE</t>
  </si>
  <si>
    <t>OVERALL % INCREASE</t>
  </si>
  <si>
    <t>E</t>
  </si>
  <si>
    <t>2023/24</t>
  </si>
  <si>
    <t>2022/23</t>
  </si>
  <si>
    <t>2021/22</t>
  </si>
  <si>
    <t>2020/21</t>
  </si>
  <si>
    <t>2019/20</t>
  </si>
  <si>
    <t>2018/19</t>
  </si>
  <si>
    <t>2017/18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</si>
  <si>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</si>
  <si>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</si>
  <si>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</si>
  <si>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</si>
  <si>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</si>
  <si>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</si>
  <si>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</si>
  <si>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</si>
  <si>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</si>
  <si>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Select Parish:</t>
  </si>
  <si>
    <t xml:space="preserve"> Faversham Town Council</t>
  </si>
  <si>
    <t>Precept amount proposed:</t>
  </si>
  <si>
    <t>Current year Tax Base</t>
  </si>
  <si>
    <t>Next years Tax Base</t>
  </si>
  <si>
    <t>% Change in Tax Base</t>
  </si>
  <si>
    <t>Current years precept amount</t>
  </si>
  <si>
    <t>Current years Band D figure</t>
  </si>
  <si>
    <t>Next years proposed Band D figure</t>
  </si>
  <si>
    <t>Increase/ (Decrease) Band D Equivalent</t>
  </si>
  <si>
    <t>Percentage Increase/ (Decrease) Band D equivalent</t>
  </si>
  <si>
    <t>Band A</t>
  </si>
  <si>
    <t>Band B</t>
  </si>
  <si>
    <t>Band C</t>
  </si>
  <si>
    <t>Band E</t>
  </si>
  <si>
    <t>Band F</t>
  </si>
  <si>
    <t>Band G</t>
  </si>
  <si>
    <t>Band H</t>
  </si>
  <si>
    <t>Current Year</t>
  </si>
  <si>
    <t>Proposed</t>
  </si>
  <si>
    <t>Increase/(Decrease)</t>
  </si>
  <si>
    <t>This example is the same as the 35% which  includes everything that was discussed at the previous workshop, with all the Committee Chair's ambitions.  However, it draws on £100,000 from general reserves, which currently sits around £170,000.  Reserves can only be used once but £70,000 would be sufficient for the current year.</t>
  </si>
  <si>
    <t xml:space="preserve">This example includes all the Committee Chair's ambitions discussed at the workshop including the creek; for the addition of an apprentice; an increase in the youth fund while maintaining the general grant fund; it anticipates an increase in insurance (as we end our 3 year LTA); the increase in NI and utilities.  It allows a budget to enable a PWL for maintenance works to the Guildhall, substantial works under community, active travel and environment. </t>
  </si>
  <si>
    <t>This example removes the ambitions for the creek, it maintains the youth fund at its current rate of £30k and reduces the budgets across Active Travel, Community, Environment and Heritage</t>
  </si>
  <si>
    <t>Removed apprentice</t>
  </si>
  <si>
    <t>Reduced</t>
  </si>
  <si>
    <t>Removed</t>
  </si>
  <si>
    <t>Reduced PWL will be reduced or repaid over a longer period</t>
  </si>
  <si>
    <t>Additional van removed</t>
  </si>
  <si>
    <t>Maintained at current rate</t>
  </si>
  <si>
    <t>Removed - funds are vired to general grants</t>
  </si>
  <si>
    <t>2027/28</t>
  </si>
  <si>
    <t>See the direct comparison between 35% and 9% at the final tab of this spreadsheet</t>
  </si>
  <si>
    <t xml:space="preserve">Reduced </t>
  </si>
  <si>
    <t>Reduced (although new information following the valuation of the regalia puts these items at risk if they are not attended to)</t>
  </si>
  <si>
    <t>Public Spaces Projects (Benches)</t>
  </si>
  <si>
    <t>This is 'keeping the lights on' with little or no money for projects other than community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</si>
</sst>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###0.00%;\(###0.00%\)"/>
    <numFmt numFmtId="167" formatCode="_-* #,##0.00_-;* \(#,##0.00\)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0" fillId="0" borderId="0" xfId="0" applyAlignment="1" applyProtection="1">
      <alignment wrapText="1"/>
      <protection locked="0"/>
    </xf>
    <xf numFmtId="164" fontId="0" fillId="0" borderId="0" xfId="1" applyNumberFormat="1" applyFont="1"/>
    <xf numFmtId="164" fontId="0" fillId="0" borderId="0" xfId="1" applyNumberFormat="1" applyFont="1" applyProtection="1">
      <protection locked="0"/>
    </xf>
    <xf numFmtId="164" fontId="0" fillId="0" borderId="0" xfId="0" applyNumberFormat="1"/>
    <xf numFmtId="164" fontId="2" fillId="0" borderId="0" xfId="1" applyNumberFormat="1" applyFont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4" fontId="0" fillId="2" borderId="0" xfId="1" applyNumberFormat="1" applyFont="1" applyFill="1"/>
    <xf numFmtId="164" fontId="0" fillId="2" borderId="0" xfId="1" applyNumberFormat="1" applyFont="1" applyFill="1" applyProtection="1">
      <protection locked="0"/>
    </xf>
    <xf numFmtId="0" fontId="2" fillId="3" borderId="0" xfId="0" applyFont="1" applyFill="1"/>
    <xf numFmtId="0" fontId="0" fillId="3" borderId="0" xfId="0" applyFill="1"/>
    <xf numFmtId="0" fontId="2" fillId="3" borderId="0" xfId="0" applyFont="1" applyFill="1" applyProtection="1">
      <protection locked="0"/>
    </xf>
    <xf numFmtId="164" fontId="0" fillId="0" borderId="0" xfId="1" applyNumberFormat="1" applyFont="1" applyFill="1"/>
    <xf numFmtId="164" fontId="0" fillId="0" borderId="0" xfId="1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0" fillId="4" borderId="0" xfId="0" applyFill="1"/>
    <xf numFmtId="164" fontId="0" fillId="4" borderId="0" xfId="1" applyNumberFormat="1" applyFont="1" applyFill="1"/>
    <xf numFmtId="164" fontId="0" fillId="4" borderId="0" xfId="1" applyNumberFormat="1" applyFont="1" applyFill="1" applyProtection="1">
      <protection locked="0"/>
    </xf>
    <xf numFmtId="14" fontId="2" fillId="4" borderId="0" xfId="0" applyNumberFormat="1" applyFont="1" applyFill="1"/>
    <xf numFmtId="0" fontId="2" fillId="5" borderId="0" xfId="0" applyFont="1" applyFill="1" applyProtection="1">
      <protection locked="0"/>
    </xf>
    <xf numFmtId="0" fontId="2" fillId="5" borderId="0" xfId="0" applyFont="1" applyFill="1"/>
    <xf numFmtId="164" fontId="0" fillId="5" borderId="0" xfId="1" applyNumberFormat="1" applyFont="1" applyFill="1"/>
    <xf numFmtId="164" fontId="0" fillId="5" borderId="0" xfId="1" applyNumberFormat="1" applyFont="1" applyFill="1" applyProtection="1">
      <protection locked="0"/>
    </xf>
    <xf numFmtId="0" fontId="0" fillId="5" borderId="0" xfId="0" applyFill="1"/>
    <xf numFmtId="164" fontId="0" fillId="3" borderId="0" xfId="1" applyNumberFormat="1" applyFont="1" applyFill="1"/>
    <xf numFmtId="4" fontId="0" fillId="0" borderId="0" xfId="0" applyNumberFormat="1"/>
    <xf numFmtId="8" fontId="0" fillId="0" borderId="0" xfId="0" applyNumberFormat="1"/>
    <xf numFmtId="0" fontId="0" fillId="5" borderId="0" xfId="0" applyFill="1" applyProtection="1">
      <protection locked="0"/>
    </xf>
    <xf numFmtId="43" fontId="0" fillId="2" borderId="0" xfId="0" applyNumberFormat="1" applyFill="1" applyProtection="1">
      <protection locked="0"/>
    </xf>
    <xf numFmtId="4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2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6" borderId="2" xfId="0" applyFont="1" applyFill="1" applyBorder="1"/>
    <xf numFmtId="0" fontId="6" fillId="6" borderId="3" xfId="0" applyFont="1" applyFill="1" applyBorder="1"/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6" borderId="0" xfId="0" applyFont="1" applyFill="1" applyProtection="1">
      <protection locked="0"/>
    </xf>
    <xf numFmtId="0" fontId="6" fillId="6" borderId="4" xfId="0" applyFont="1" applyFill="1" applyBorder="1"/>
    <xf numFmtId="165" fontId="6" fillId="3" borderId="2" xfId="0" applyNumberFormat="1" applyFont="1" applyFill="1" applyBorder="1" applyAlignment="1" applyProtection="1">
      <alignment horizontal="center"/>
      <protection locked="0"/>
    </xf>
    <xf numFmtId="165" fontId="6" fillId="3" borderId="4" xfId="0" applyNumberFormat="1" applyFont="1" applyFill="1" applyBorder="1" applyAlignment="1" applyProtection="1">
      <alignment horizontal="center"/>
      <protection locked="0"/>
    </xf>
    <xf numFmtId="3" fontId="6" fillId="6" borderId="2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166" fontId="6" fillId="6" borderId="2" xfId="2" applyNumberFormat="1" applyFont="1" applyFill="1" applyBorder="1" applyAlignment="1" applyProtection="1">
      <alignment horizontal="center" vertical="center"/>
    </xf>
    <xf numFmtId="166" fontId="6" fillId="6" borderId="4" xfId="2" applyNumberFormat="1" applyFont="1" applyFill="1" applyBorder="1" applyAlignment="1" applyProtection="1">
      <alignment horizontal="center" vertical="center"/>
    </xf>
    <xf numFmtId="166" fontId="6" fillId="6" borderId="0" xfId="2" applyNumberFormat="1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>
      <alignment horizontal="center" vertical="top" wrapText="1"/>
    </xf>
    <xf numFmtId="0" fontId="6" fillId="6" borderId="0" xfId="0" applyFont="1" applyFill="1" applyAlignment="1" applyProtection="1">
      <alignment wrapText="1"/>
      <protection locked="0"/>
    </xf>
    <xf numFmtId="165" fontId="8" fillId="6" borderId="5" xfId="1" applyNumberFormat="1" applyFont="1" applyFill="1" applyBorder="1" applyAlignment="1" applyProtection="1">
      <alignment vertical="center"/>
    </xf>
    <xf numFmtId="167" fontId="8" fillId="6" borderId="5" xfId="1" applyNumberFormat="1" applyFont="1" applyFill="1" applyBorder="1" applyAlignment="1" applyProtection="1">
      <alignment vertical="center"/>
    </xf>
    <xf numFmtId="166" fontId="8" fillId="6" borderId="5" xfId="2" applyNumberFormat="1" applyFont="1" applyFill="1" applyBorder="1" applyAlignment="1" applyProtection="1">
      <alignment horizontal="right" vertical="center"/>
    </xf>
    <xf numFmtId="0" fontId="6" fillId="7" borderId="2" xfId="0" applyFont="1" applyFill="1" applyBorder="1"/>
    <xf numFmtId="0" fontId="6" fillId="7" borderId="4" xfId="0" applyFont="1" applyFill="1" applyBorder="1"/>
    <xf numFmtId="0" fontId="7" fillId="7" borderId="5" xfId="0" applyFont="1" applyFill="1" applyBorder="1"/>
    <xf numFmtId="167" fontId="6" fillId="6" borderId="5" xfId="1" applyNumberFormat="1" applyFont="1" applyFill="1" applyBorder="1" applyProtection="1"/>
    <xf numFmtId="167" fontId="6" fillId="6" borderId="5" xfId="0" applyNumberFormat="1" applyFont="1" applyFill="1" applyBorder="1"/>
    <xf numFmtId="0" fontId="0" fillId="0" borderId="0" xfId="0" applyAlignment="1">
      <alignment horizontal="left" vertical="top" wrapText="1"/>
    </xf>
    <xf numFmtId="9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avershamtc-my.sharepoint.com/personal/louise_bareham_favershamtowncouncil_gov_uk/Documents/Budget/2025-2026/Faversham%20TC%20Council%20Tax%20Calculator%2025-26.xlsx" TargetMode="External"/><Relationship Id="rId1" Type="http://schemas.openxmlformats.org/officeDocument/2006/relationships/externalLinkPath" Target="/personal/louise_bareham_favershamtowncouncil_gov_uk/Documents/Budget/2025-2026/Faversham%20TC%20Council%20Tax%20Calculator%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ata"/>
    </sheetNames>
    <sheetDataSet>
      <sheetData sheetId="0"/>
      <sheetData sheetId="1">
        <row r="2">
          <cell r="B2" t="str">
            <v>CT Base</v>
          </cell>
          <cell r="C2" t="str">
            <v>CT Base</v>
          </cell>
          <cell r="D2" t="str">
            <v>Precept</v>
          </cell>
        </row>
        <row r="3">
          <cell r="B3" t="str">
            <v>24-25</v>
          </cell>
          <cell r="C3" t="str">
            <v>25-26</v>
          </cell>
          <cell r="D3" t="str">
            <v>24-25</v>
          </cell>
        </row>
        <row r="4">
          <cell r="A4" t="str">
            <v>Select Parish</v>
          </cell>
        </row>
        <row r="5">
          <cell r="A5" t="str">
            <v xml:space="preserve"> Bapchild</v>
          </cell>
          <cell r="B5">
            <v>591.91</v>
          </cell>
          <cell r="C5">
            <v>689.68</v>
          </cell>
          <cell r="D5">
            <v>13780</v>
          </cell>
        </row>
        <row r="6">
          <cell r="A6" t="str">
            <v xml:space="preserve"> Bobbing</v>
          </cell>
          <cell r="B6">
            <v>984.39</v>
          </cell>
          <cell r="C6">
            <v>1005.24</v>
          </cell>
          <cell r="D6">
            <v>51764</v>
          </cell>
        </row>
        <row r="7">
          <cell r="A7" t="str">
            <v xml:space="preserve"> Borden</v>
          </cell>
          <cell r="B7">
            <v>1103.97</v>
          </cell>
          <cell r="C7">
            <v>1143.3800000000001</v>
          </cell>
          <cell r="D7">
            <v>75687</v>
          </cell>
        </row>
        <row r="8">
          <cell r="A8" t="str">
            <v xml:space="preserve"> Boughton-under-Blean</v>
          </cell>
          <cell r="B8">
            <v>703.27</v>
          </cell>
          <cell r="C8">
            <v>707.36</v>
          </cell>
          <cell r="D8">
            <v>90000</v>
          </cell>
        </row>
        <row r="9">
          <cell r="A9" t="str">
            <v xml:space="preserve"> Bredgar</v>
          </cell>
          <cell r="B9">
            <v>298.31</v>
          </cell>
          <cell r="C9">
            <v>301.2</v>
          </cell>
          <cell r="D9">
            <v>12344</v>
          </cell>
        </row>
        <row r="10">
          <cell r="A10" t="str">
            <v xml:space="preserve"> Doddington</v>
          </cell>
          <cell r="B10">
            <v>226.2</v>
          </cell>
          <cell r="C10">
            <v>234.1</v>
          </cell>
          <cell r="D10">
            <v>8641</v>
          </cell>
        </row>
        <row r="11">
          <cell r="A11" t="str">
            <v xml:space="preserve"> Dunkirk</v>
          </cell>
          <cell r="B11">
            <v>525.04999999999995</v>
          </cell>
          <cell r="C11">
            <v>524.79999999999995</v>
          </cell>
          <cell r="D11">
            <v>28234</v>
          </cell>
        </row>
        <row r="12">
          <cell r="A12" t="str">
            <v xml:space="preserve"> Eastchurch</v>
          </cell>
          <cell r="B12">
            <v>842.82</v>
          </cell>
          <cell r="C12">
            <v>842.58</v>
          </cell>
          <cell r="D12">
            <v>71253</v>
          </cell>
        </row>
        <row r="13">
          <cell r="A13" t="str">
            <v xml:space="preserve"> Eastling</v>
          </cell>
          <cell r="B13">
            <v>148.49</v>
          </cell>
          <cell r="C13">
            <v>157.84</v>
          </cell>
          <cell r="D13">
            <v>5197</v>
          </cell>
        </row>
        <row r="14">
          <cell r="A14" t="str">
            <v xml:space="preserve"> Faversham Town Council</v>
          </cell>
          <cell r="B14">
            <v>7387.56</v>
          </cell>
          <cell r="C14">
            <v>7450.97</v>
          </cell>
          <cell r="D14">
            <v>666741</v>
          </cell>
        </row>
        <row r="15">
          <cell r="A15" t="str">
            <v xml:space="preserve"> Graveney &amp; Goodnestone</v>
          </cell>
          <cell r="B15">
            <v>185.39</v>
          </cell>
          <cell r="C15">
            <v>188.1</v>
          </cell>
          <cell r="D15">
            <v>13065</v>
          </cell>
        </row>
        <row r="16">
          <cell r="A16" t="str">
            <v xml:space="preserve"> Hartlip</v>
          </cell>
          <cell r="B16">
            <v>369.35</v>
          </cell>
          <cell r="C16">
            <v>377.49</v>
          </cell>
          <cell r="D16">
            <v>20000</v>
          </cell>
        </row>
        <row r="17">
          <cell r="A17" t="str">
            <v xml:space="preserve"> Hernhill</v>
          </cell>
          <cell r="B17">
            <v>321.76</v>
          </cell>
          <cell r="C17">
            <v>320.81</v>
          </cell>
          <cell r="D17">
            <v>18091</v>
          </cell>
        </row>
        <row r="18">
          <cell r="A18" t="str">
            <v xml:space="preserve"> Iwade</v>
          </cell>
          <cell r="B18">
            <v>1458.61</v>
          </cell>
          <cell r="C18">
            <v>1477.7</v>
          </cell>
          <cell r="D18">
            <v>61000</v>
          </cell>
        </row>
        <row r="19">
          <cell r="A19" t="str">
            <v xml:space="preserve"> Leysdown</v>
          </cell>
          <cell r="B19">
            <v>1235.56</v>
          </cell>
          <cell r="C19">
            <v>1241.57</v>
          </cell>
          <cell r="D19">
            <v>38606</v>
          </cell>
        </row>
        <row r="20">
          <cell r="A20" t="str">
            <v xml:space="preserve"> Lower Halstow</v>
          </cell>
          <cell r="B20">
            <v>454.51</v>
          </cell>
          <cell r="C20">
            <v>462.26</v>
          </cell>
          <cell r="D20">
            <v>37740</v>
          </cell>
        </row>
        <row r="21">
          <cell r="A21" t="str">
            <v xml:space="preserve"> Luddenham</v>
          </cell>
          <cell r="B21">
            <v>43.35</v>
          </cell>
          <cell r="C21">
            <v>42.52</v>
          </cell>
          <cell r="D21">
            <v>0</v>
          </cell>
        </row>
        <row r="22">
          <cell r="A22" t="str">
            <v xml:space="preserve"> Lynsted</v>
          </cell>
          <cell r="B22">
            <v>482.05</v>
          </cell>
          <cell r="C22">
            <v>480.02</v>
          </cell>
          <cell r="D22">
            <v>32224</v>
          </cell>
        </row>
        <row r="23">
          <cell r="A23" t="str">
            <v xml:space="preserve"> Milstead</v>
          </cell>
          <cell r="B23">
            <v>94.13</v>
          </cell>
          <cell r="C23">
            <v>100.68</v>
          </cell>
          <cell r="D23">
            <v>7000</v>
          </cell>
        </row>
        <row r="24">
          <cell r="A24" t="str">
            <v xml:space="preserve"> Minster</v>
          </cell>
          <cell r="B24">
            <v>5714.24</v>
          </cell>
          <cell r="C24">
            <v>5725.95</v>
          </cell>
          <cell r="D24">
            <v>199998</v>
          </cell>
        </row>
        <row r="25">
          <cell r="A25" t="str">
            <v xml:space="preserve"> Newington</v>
          </cell>
          <cell r="B25">
            <v>1054.01</v>
          </cell>
          <cell r="C25">
            <v>1068.6300000000001</v>
          </cell>
          <cell r="D25">
            <v>59053</v>
          </cell>
        </row>
        <row r="26">
          <cell r="A26" t="str">
            <v xml:space="preserve"> Newnham</v>
          </cell>
          <cell r="B26">
            <v>155.71</v>
          </cell>
          <cell r="C26">
            <v>158.91999999999999</v>
          </cell>
          <cell r="D26">
            <v>5339</v>
          </cell>
        </row>
        <row r="27">
          <cell r="A27" t="str">
            <v xml:space="preserve"> Norton &amp; Buckland</v>
          </cell>
          <cell r="B27">
            <v>191.55</v>
          </cell>
          <cell r="C27">
            <v>200.35</v>
          </cell>
          <cell r="D27">
            <v>8333</v>
          </cell>
        </row>
        <row r="28">
          <cell r="A28" t="str">
            <v xml:space="preserve"> Oare</v>
          </cell>
          <cell r="B28">
            <v>173.24</v>
          </cell>
          <cell r="C28">
            <v>182.97</v>
          </cell>
          <cell r="D28">
            <v>14700</v>
          </cell>
        </row>
        <row r="29">
          <cell r="A29" t="str">
            <v xml:space="preserve"> Ospringe</v>
          </cell>
          <cell r="B29">
            <v>284.39</v>
          </cell>
          <cell r="C29">
            <v>284.93</v>
          </cell>
          <cell r="D29">
            <v>11015</v>
          </cell>
        </row>
        <row r="30">
          <cell r="A30" t="str">
            <v xml:space="preserve"> Queenborough Town Council</v>
          </cell>
          <cell r="B30">
            <v>906.78</v>
          </cell>
          <cell r="C30">
            <v>902.74</v>
          </cell>
          <cell r="D30">
            <v>71500</v>
          </cell>
        </row>
        <row r="31">
          <cell r="A31" t="str">
            <v xml:space="preserve"> Rodmersham</v>
          </cell>
          <cell r="B31">
            <v>239.42</v>
          </cell>
          <cell r="C31">
            <v>240.32</v>
          </cell>
          <cell r="D31">
            <v>13000</v>
          </cell>
        </row>
        <row r="32">
          <cell r="A32" t="str">
            <v xml:space="preserve"> Selling</v>
          </cell>
          <cell r="B32">
            <v>371.97</v>
          </cell>
          <cell r="C32">
            <v>374.56</v>
          </cell>
          <cell r="D32">
            <v>17013</v>
          </cell>
        </row>
        <row r="33">
          <cell r="A33" t="str">
            <v xml:space="preserve"> Sheerness Town Council</v>
          </cell>
          <cell r="B33">
            <v>2834.23</v>
          </cell>
          <cell r="C33">
            <v>2817.1</v>
          </cell>
          <cell r="D33">
            <v>139962</v>
          </cell>
        </row>
        <row r="34">
          <cell r="A34" t="str">
            <v xml:space="preserve"> Sheldwich, Leaveland &amp; Badlesmere</v>
          </cell>
          <cell r="B34">
            <v>352.69</v>
          </cell>
          <cell r="C34">
            <v>369.45</v>
          </cell>
          <cell r="D34">
            <v>10275</v>
          </cell>
        </row>
        <row r="35">
          <cell r="A35" t="str">
            <v xml:space="preserve"> Stalisfield</v>
          </cell>
          <cell r="B35">
            <v>101.84</v>
          </cell>
          <cell r="C35">
            <v>110.14</v>
          </cell>
          <cell r="D35">
            <v>3087</v>
          </cell>
        </row>
        <row r="36">
          <cell r="A36" t="str">
            <v xml:space="preserve"> Teynham</v>
          </cell>
          <cell r="B36">
            <v>1003.36</v>
          </cell>
          <cell r="C36">
            <v>993.51</v>
          </cell>
          <cell r="D36">
            <v>66000</v>
          </cell>
        </row>
        <row r="37">
          <cell r="A37" t="str">
            <v xml:space="preserve"> Throwley</v>
          </cell>
          <cell r="B37">
            <v>144.87</v>
          </cell>
          <cell r="C37">
            <v>144.07</v>
          </cell>
          <cell r="D37">
            <v>4123</v>
          </cell>
        </row>
        <row r="38">
          <cell r="A38" t="str">
            <v xml:space="preserve"> Tonge</v>
          </cell>
          <cell r="B38">
            <v>467.39</v>
          </cell>
          <cell r="C38">
            <v>466.57</v>
          </cell>
          <cell r="D38">
            <v>8000</v>
          </cell>
        </row>
        <row r="39">
          <cell r="A39" t="str">
            <v xml:space="preserve"> Tunstall</v>
          </cell>
          <cell r="B39">
            <v>700.52</v>
          </cell>
          <cell r="C39">
            <v>688.77</v>
          </cell>
          <cell r="D39">
            <v>7500</v>
          </cell>
        </row>
        <row r="40">
          <cell r="A40" t="str">
            <v xml:space="preserve"> Upchurch </v>
          </cell>
          <cell r="B40">
            <v>1058.3900000000001</v>
          </cell>
          <cell r="C40">
            <v>1053.94</v>
          </cell>
          <cell r="D40">
            <v>48577</v>
          </cell>
        </row>
        <row r="41">
          <cell r="A41" t="str">
            <v xml:space="preserve"> Warden</v>
          </cell>
          <cell r="B41">
            <v>506.27</v>
          </cell>
          <cell r="C41">
            <v>509.6</v>
          </cell>
          <cell r="D41">
            <v>16500</v>
          </cell>
        </row>
        <row r="43">
          <cell r="B43">
            <v>33717.549999999988</v>
          </cell>
          <cell r="C43">
            <v>34040.82</v>
          </cell>
          <cell r="D43">
            <v>1955342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AB392-CFEA-47E7-BFDE-12AD9B64B621}">
  <sheetPr>
    <tabColor rgb="FF00B0F0"/>
  </sheetPr>
  <dimension ref="A1:AI211"/>
  <sheetViews>
    <sheetView tabSelected="1" topLeftCell="B1" workbookViewId="0">
      <pane ySplit="5" topLeftCell="A6" activePane="bottomLeft" state="frozen"/>
      <selection pane="bottomLeft" activeCell="AB19" sqref="AB19:AI33"/>
    </sheetView>
  </sheetViews>
  <sheetFormatPr defaultRowHeight="15" x14ac:dyDescent="0.25"/>
  <cols>
    <col min="3" max="3" width="31.7109375" bestFit="1" customWidth="1"/>
    <col min="4" max="4" width="0" hidden="1" customWidth="1"/>
    <col min="5" max="5" width="8.85546875" customWidth="1"/>
    <col min="6" max="6" width="4.28515625" customWidth="1"/>
    <col min="7" max="7" width="11.5703125" bestFit="1" customWidth="1"/>
    <col min="8" max="8" width="3.42578125" customWidth="1"/>
    <col min="9" max="9" width="11.5703125" bestFit="1" customWidth="1"/>
    <col min="10" max="10" width="3.28515625" customWidth="1"/>
    <col min="11" max="11" width="11.5703125" bestFit="1" customWidth="1"/>
    <col min="12" max="12" width="3.85546875" customWidth="1"/>
    <col min="13" max="13" width="0" hidden="1" customWidth="1"/>
    <col min="14" max="14" width="9.5703125" bestFit="1" customWidth="1"/>
    <col min="15" max="15" width="1.5703125" customWidth="1"/>
    <col min="16" max="16" width="10.5703125" bestFit="1" customWidth="1"/>
    <col min="17" max="17" width="1.7109375" customWidth="1"/>
    <col min="18" max="18" width="10.5703125" bestFit="1" customWidth="1"/>
    <col min="19" max="19" width="3.42578125" customWidth="1"/>
    <col min="20" max="20" width="11.5703125" bestFit="1" customWidth="1"/>
    <col min="21" max="21" width="1.5703125" customWidth="1"/>
    <col min="22" max="22" width="10.42578125" customWidth="1"/>
    <col min="23" max="23" width="1.5703125" customWidth="1"/>
    <col min="25" max="25" width="2.140625" customWidth="1"/>
    <col min="26" max="26" width="9.5703125" bestFit="1" customWidth="1"/>
  </cols>
  <sheetData>
    <row r="1" spans="1:27" ht="26.25" x14ac:dyDescent="0.4">
      <c r="A1" s="2"/>
      <c r="E1" s="44" t="s">
        <v>0</v>
      </c>
      <c r="F1" s="44"/>
      <c r="G1" s="44"/>
      <c r="H1" s="44"/>
      <c r="I1" s="44"/>
      <c r="J1" s="44"/>
      <c r="K1" s="44"/>
      <c r="L1" s="44"/>
      <c r="M1" s="44"/>
      <c r="N1" s="44"/>
      <c r="R1" s="44" t="s">
        <v>1</v>
      </c>
      <c r="S1" s="44"/>
      <c r="T1" s="44"/>
      <c r="X1" s="44" t="s">
        <v>2</v>
      </c>
      <c r="Y1" s="44"/>
      <c r="Z1" s="44"/>
    </row>
    <row r="2" spans="1:27" x14ac:dyDescent="0.25">
      <c r="A2" s="2"/>
      <c r="E2" s="43" t="s">
        <v>3</v>
      </c>
      <c r="F2" s="43"/>
      <c r="G2" s="43"/>
      <c r="H2" s="25"/>
      <c r="I2" s="43" t="s">
        <v>4</v>
      </c>
      <c r="J2" s="43"/>
      <c r="K2" s="43"/>
      <c r="L2" s="26"/>
      <c r="M2" s="26"/>
      <c r="N2" s="26"/>
      <c r="P2" s="24">
        <v>45747</v>
      </c>
      <c r="R2" s="9" t="s">
        <v>3</v>
      </c>
      <c r="S2" s="10"/>
      <c r="T2" s="9" t="s">
        <v>4</v>
      </c>
      <c r="U2" s="3"/>
      <c r="V2" s="24">
        <v>46112</v>
      </c>
      <c r="X2" s="15" t="s">
        <v>3</v>
      </c>
      <c r="Y2" s="16"/>
      <c r="Z2" s="15" t="s">
        <v>4</v>
      </c>
    </row>
    <row r="3" spans="1:27" x14ac:dyDescent="0.25">
      <c r="E3" s="25" t="s">
        <v>5</v>
      </c>
      <c r="F3" s="26"/>
      <c r="G3" s="25" t="s">
        <v>6</v>
      </c>
      <c r="H3" s="26"/>
      <c r="I3" s="25" t="s">
        <v>5</v>
      </c>
      <c r="J3" s="26"/>
      <c r="K3" s="25" t="s">
        <v>6</v>
      </c>
      <c r="L3" s="26"/>
      <c r="M3" s="25" t="s">
        <v>7</v>
      </c>
      <c r="N3" s="25" t="s">
        <v>8</v>
      </c>
      <c r="P3" s="20" t="s">
        <v>9</v>
      </c>
      <c r="R3" s="11" t="s">
        <v>10</v>
      </c>
      <c r="S3" s="10"/>
      <c r="T3" s="11" t="s">
        <v>10</v>
      </c>
      <c r="U3" s="1"/>
      <c r="V3" s="20" t="s">
        <v>9</v>
      </c>
      <c r="X3" s="17" t="s">
        <v>10</v>
      </c>
      <c r="Y3" s="16"/>
      <c r="Z3" s="17" t="s">
        <v>10</v>
      </c>
    </row>
    <row r="4" spans="1:27" x14ac:dyDescent="0.25">
      <c r="E4" s="25" t="s">
        <v>11</v>
      </c>
      <c r="F4" s="26"/>
      <c r="G4" s="25" t="s">
        <v>12</v>
      </c>
      <c r="H4" s="26"/>
      <c r="I4" s="25" t="s">
        <v>11</v>
      </c>
      <c r="J4" s="26"/>
      <c r="K4" s="25" t="s">
        <v>12</v>
      </c>
      <c r="L4" s="26"/>
      <c r="M4" s="25" t="s">
        <v>13</v>
      </c>
      <c r="N4" s="25" t="s">
        <v>14</v>
      </c>
      <c r="P4" s="21"/>
      <c r="R4" s="11" t="s">
        <v>15</v>
      </c>
      <c r="S4" s="10"/>
      <c r="T4" s="11" t="s">
        <v>15</v>
      </c>
      <c r="U4" s="1"/>
      <c r="V4" s="20"/>
      <c r="X4" s="17" t="s">
        <v>16</v>
      </c>
      <c r="Y4" s="16"/>
      <c r="Z4" s="17" t="s">
        <v>17</v>
      </c>
    </row>
    <row r="5" spans="1:27" x14ac:dyDescent="0.25">
      <c r="E5" s="25" t="s">
        <v>18</v>
      </c>
      <c r="F5" s="26"/>
      <c r="G5" s="25" t="s">
        <v>18</v>
      </c>
      <c r="H5" s="26"/>
      <c r="I5" s="25" t="s">
        <v>19</v>
      </c>
      <c r="J5" s="26"/>
      <c r="K5" s="25" t="s">
        <v>18</v>
      </c>
      <c r="L5" s="26"/>
      <c r="M5" s="25"/>
      <c r="N5" s="25" t="s">
        <v>18</v>
      </c>
      <c r="P5" s="21"/>
      <c r="R5" s="12"/>
      <c r="S5" s="10"/>
      <c r="T5" s="10"/>
      <c r="V5" s="21"/>
      <c r="X5" s="16"/>
      <c r="Y5" s="16"/>
      <c r="Z5" s="16"/>
    </row>
    <row r="8" spans="1:27" x14ac:dyDescent="0.25">
      <c r="B8" s="1">
        <v>100</v>
      </c>
      <c r="C8" s="1" t="s">
        <v>20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5"/>
      <c r="P8" s="22"/>
      <c r="Q8" s="5"/>
      <c r="R8" s="13"/>
      <c r="S8" s="13"/>
      <c r="T8" s="13"/>
      <c r="U8" s="18"/>
      <c r="V8" s="22"/>
      <c r="W8" s="5"/>
      <c r="X8" s="30"/>
      <c r="Y8" s="16"/>
      <c r="Z8" s="30"/>
      <c r="AA8" s="5"/>
    </row>
    <row r="9" spans="1:27" x14ac:dyDescent="0.25">
      <c r="B9" s="2">
        <v>1076</v>
      </c>
      <c r="C9" s="2" t="s">
        <v>21</v>
      </c>
      <c r="E9" s="28">
        <v>666741</v>
      </c>
      <c r="F9" s="27"/>
      <c r="G9" s="28">
        <v>666741</v>
      </c>
      <c r="H9" s="27"/>
      <c r="I9" s="27"/>
      <c r="J9" s="27"/>
      <c r="K9" s="27"/>
      <c r="L9" s="27"/>
      <c r="M9" s="28">
        <v>0</v>
      </c>
      <c r="N9" s="27"/>
      <c r="O9" s="5"/>
      <c r="P9" s="22"/>
      <c r="Q9" s="5"/>
      <c r="R9" s="13">
        <v>910190</v>
      </c>
      <c r="S9" s="13"/>
      <c r="T9" s="13"/>
      <c r="U9" s="18"/>
      <c r="V9" s="22"/>
      <c r="W9" s="5"/>
      <c r="X9" s="30"/>
      <c r="Y9" s="16"/>
      <c r="Z9" s="30"/>
      <c r="AA9" s="5"/>
    </row>
    <row r="10" spans="1:27" x14ac:dyDescent="0.25">
      <c r="B10" s="2">
        <v>1090</v>
      </c>
      <c r="C10" s="2" t="s">
        <v>22</v>
      </c>
      <c r="E10" s="28">
        <v>2825</v>
      </c>
      <c r="F10" s="27"/>
      <c r="G10" s="28">
        <v>2500</v>
      </c>
      <c r="H10" s="27"/>
      <c r="I10" s="27"/>
      <c r="J10" s="27"/>
      <c r="K10" s="27"/>
      <c r="L10" s="27"/>
      <c r="M10" s="28" t="s">
        <v>23</v>
      </c>
      <c r="N10" s="27"/>
      <c r="O10" s="5"/>
      <c r="P10" s="22"/>
      <c r="Q10" s="5"/>
      <c r="R10" s="13">
        <v>6000</v>
      </c>
      <c r="S10" s="13"/>
      <c r="T10" s="13"/>
      <c r="U10" s="18"/>
      <c r="V10" s="22"/>
      <c r="W10" s="5"/>
      <c r="X10" s="30"/>
      <c r="Y10" s="16"/>
      <c r="Z10" s="30"/>
      <c r="AA10" s="5"/>
    </row>
    <row r="11" spans="1:27" x14ac:dyDescent="0.25">
      <c r="B11" s="2"/>
      <c r="C11" s="2" t="s">
        <v>24</v>
      </c>
      <c r="E11" s="28"/>
      <c r="F11" s="27"/>
      <c r="G11" s="28"/>
      <c r="H11" s="27"/>
      <c r="I11" s="27"/>
      <c r="J11" s="27"/>
      <c r="K11" s="27"/>
      <c r="L11" s="27"/>
      <c r="M11" s="28"/>
      <c r="N11" s="27"/>
      <c r="O11" s="5"/>
      <c r="P11" s="22"/>
      <c r="Q11" s="5"/>
      <c r="R11" s="13">
        <v>0</v>
      </c>
      <c r="S11" s="13"/>
      <c r="T11" s="13"/>
      <c r="U11" s="18"/>
      <c r="V11" s="22"/>
      <c r="W11" s="5"/>
      <c r="X11" s="30"/>
      <c r="Y11" s="16"/>
      <c r="Z11" s="30"/>
      <c r="AA11" s="5"/>
    </row>
    <row r="12" spans="1:27" x14ac:dyDescent="0.25">
      <c r="B12" s="2">
        <v>1091</v>
      </c>
      <c r="C12" s="2" t="s">
        <v>25</v>
      </c>
      <c r="E12" s="28">
        <v>11</v>
      </c>
      <c r="F12" s="27"/>
      <c r="G12" s="28">
        <v>0</v>
      </c>
      <c r="H12" s="27"/>
      <c r="I12" s="27"/>
      <c r="J12" s="27"/>
      <c r="K12" s="27"/>
      <c r="L12" s="27"/>
      <c r="M12" s="28" t="s">
        <v>26</v>
      </c>
      <c r="N12" s="27"/>
      <c r="O12" s="5"/>
      <c r="P12" s="22"/>
      <c r="Q12" s="5"/>
      <c r="R12" s="13"/>
      <c r="S12" s="13"/>
      <c r="T12" s="13"/>
      <c r="U12" s="18"/>
      <c r="V12" s="22"/>
      <c r="W12" s="5"/>
      <c r="X12" s="30"/>
      <c r="Y12" s="16"/>
      <c r="Z12" s="30"/>
      <c r="AA12" s="5"/>
    </row>
    <row r="13" spans="1:27" x14ac:dyDescent="0.25">
      <c r="E13" s="27"/>
      <c r="F13" s="27"/>
      <c r="G13" s="27"/>
      <c r="H13" s="27"/>
      <c r="I13" s="28"/>
      <c r="J13" s="27"/>
      <c r="K13" s="28"/>
      <c r="L13" s="27"/>
      <c r="M13" s="28" t="s">
        <v>27</v>
      </c>
      <c r="N13" s="27"/>
      <c r="O13" s="5"/>
      <c r="P13" s="22"/>
      <c r="Q13" s="5"/>
      <c r="R13" s="13"/>
      <c r="S13" s="13"/>
      <c r="T13" s="13"/>
      <c r="U13" s="18"/>
      <c r="V13" s="22"/>
      <c r="W13" s="5"/>
      <c r="X13" s="30"/>
      <c r="Y13" s="16"/>
      <c r="Z13" s="30"/>
      <c r="AA13" s="5"/>
    </row>
    <row r="14" spans="1:27" x14ac:dyDescent="0.25">
      <c r="B14" s="1">
        <v>200</v>
      </c>
      <c r="C14" s="1" t="s">
        <v>28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  <c r="P14" s="22"/>
      <c r="Q14" s="5"/>
      <c r="R14" s="13"/>
      <c r="S14" s="13"/>
      <c r="T14" s="13"/>
      <c r="U14" s="18"/>
      <c r="V14" s="22"/>
      <c r="W14" s="5"/>
      <c r="X14" s="30"/>
      <c r="Y14" s="16"/>
      <c r="Z14" s="30"/>
      <c r="AA14" s="5"/>
    </row>
    <row r="15" spans="1:27" x14ac:dyDescent="0.25">
      <c r="B15" s="2">
        <v>1210</v>
      </c>
      <c r="C15" s="2" t="s">
        <v>29</v>
      </c>
      <c r="E15" s="28">
        <v>0</v>
      </c>
      <c r="F15" s="27"/>
      <c r="G15" s="28">
        <v>300</v>
      </c>
      <c r="H15" s="27"/>
      <c r="I15" s="27"/>
      <c r="J15" s="27"/>
      <c r="K15" s="27"/>
      <c r="L15" s="27"/>
      <c r="M15" s="28">
        <v>300</v>
      </c>
      <c r="N15" s="27"/>
      <c r="O15" s="5"/>
      <c r="P15" s="22"/>
      <c r="Q15" s="5"/>
      <c r="R15" s="13"/>
      <c r="S15" s="13"/>
      <c r="T15" s="13"/>
      <c r="U15" s="18"/>
      <c r="V15" s="22"/>
      <c r="W15" s="5"/>
      <c r="X15" s="30"/>
      <c r="Y15" s="16"/>
      <c r="Z15" s="30"/>
      <c r="AA15" s="5"/>
    </row>
    <row r="16" spans="1:27" x14ac:dyDescent="0.2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"/>
      <c r="P16" s="22"/>
      <c r="Q16" s="5"/>
      <c r="R16" s="13"/>
      <c r="S16" s="13"/>
      <c r="T16" s="13"/>
      <c r="U16" s="18"/>
      <c r="V16" s="22"/>
      <c r="W16" s="5"/>
      <c r="X16" s="30"/>
      <c r="Y16" s="16"/>
      <c r="Z16" s="30"/>
      <c r="AA16" s="5"/>
    </row>
    <row r="17" spans="2:35" x14ac:dyDescent="0.25">
      <c r="B17" s="2">
        <v>4000</v>
      </c>
      <c r="C17" s="2" t="s">
        <v>30</v>
      </c>
      <c r="E17" s="28" t="s">
        <v>31</v>
      </c>
      <c r="F17" s="27"/>
      <c r="G17" s="27"/>
      <c r="H17" s="27"/>
      <c r="I17" s="28">
        <v>2238</v>
      </c>
      <c r="J17" s="27"/>
      <c r="K17" s="28">
        <v>2500</v>
      </c>
      <c r="L17" s="27"/>
      <c r="M17" s="28">
        <v>262</v>
      </c>
      <c r="N17" s="27"/>
      <c r="O17" s="5"/>
      <c r="P17" s="22"/>
      <c r="Q17" s="5"/>
      <c r="R17" s="13"/>
      <c r="S17" s="13"/>
      <c r="T17" s="14">
        <v>200</v>
      </c>
      <c r="U17" s="19"/>
      <c r="V17" s="23"/>
      <c r="W17" s="5"/>
      <c r="X17" s="30"/>
      <c r="Y17" s="16"/>
      <c r="Z17" s="30">
        <v>2500</v>
      </c>
      <c r="AA17" s="5"/>
    </row>
    <row r="18" spans="2:35" x14ac:dyDescent="0.25">
      <c r="B18" s="2">
        <v>4005</v>
      </c>
      <c r="C18" s="2" t="s">
        <v>32</v>
      </c>
      <c r="E18" s="28" t="s">
        <v>31</v>
      </c>
      <c r="F18" s="27"/>
      <c r="G18" s="27"/>
      <c r="H18" s="27"/>
      <c r="I18" s="28">
        <v>0</v>
      </c>
      <c r="J18" s="27"/>
      <c r="K18" s="28">
        <v>200</v>
      </c>
      <c r="L18" s="27"/>
      <c r="M18" s="28">
        <v>200</v>
      </c>
      <c r="N18" s="27"/>
      <c r="O18" s="5"/>
      <c r="P18" s="22"/>
      <c r="Q18" s="5"/>
      <c r="R18" s="13"/>
      <c r="S18" s="13"/>
      <c r="T18" s="14">
        <v>0</v>
      </c>
      <c r="U18" s="19"/>
      <c r="V18" s="23"/>
      <c r="W18" s="5"/>
      <c r="X18" s="30"/>
      <c r="Y18" s="16"/>
      <c r="Z18" s="30"/>
      <c r="AA18" s="5"/>
    </row>
    <row r="19" spans="2:35" x14ac:dyDescent="0.25">
      <c r="B19" s="2">
        <v>4010</v>
      </c>
      <c r="C19" s="2" t="s">
        <v>33</v>
      </c>
      <c r="E19" s="28" t="s">
        <v>31</v>
      </c>
      <c r="F19" s="27"/>
      <c r="G19" s="27"/>
      <c r="H19" s="27"/>
      <c r="I19" s="28">
        <v>30</v>
      </c>
      <c r="J19" s="27"/>
      <c r="K19" s="28">
        <v>300</v>
      </c>
      <c r="L19" s="27"/>
      <c r="M19" s="28">
        <v>270</v>
      </c>
      <c r="N19" s="27"/>
      <c r="O19" s="5"/>
      <c r="P19" s="22"/>
      <c r="Q19" s="5"/>
      <c r="R19" s="13"/>
      <c r="S19" s="13"/>
      <c r="T19" s="14">
        <v>300</v>
      </c>
      <c r="U19" s="19"/>
      <c r="V19" s="23"/>
      <c r="W19" s="5"/>
      <c r="X19" s="30"/>
      <c r="Y19" s="16"/>
      <c r="Z19" s="30">
        <v>300</v>
      </c>
      <c r="AA19" s="5"/>
      <c r="AB19" s="68" t="s">
        <v>286</v>
      </c>
      <c r="AC19" s="68"/>
      <c r="AD19" s="68"/>
      <c r="AE19" s="68"/>
      <c r="AF19" s="68"/>
      <c r="AG19" s="68"/>
      <c r="AH19" s="68"/>
      <c r="AI19" s="68"/>
    </row>
    <row r="20" spans="2:35" x14ac:dyDescent="0.25">
      <c r="B20" s="2">
        <v>4020</v>
      </c>
      <c r="C20" s="2" t="s">
        <v>34</v>
      </c>
      <c r="E20" s="28" t="s">
        <v>31</v>
      </c>
      <c r="F20" s="27"/>
      <c r="G20" s="27"/>
      <c r="H20" s="27"/>
      <c r="I20" s="28">
        <v>750</v>
      </c>
      <c r="J20" s="27"/>
      <c r="K20" s="28">
        <v>1800</v>
      </c>
      <c r="L20" s="27"/>
      <c r="M20" s="28">
        <v>1050</v>
      </c>
      <c r="N20" s="27"/>
      <c r="O20" s="5"/>
      <c r="P20" s="22"/>
      <c r="Q20" s="5"/>
      <c r="R20" s="13"/>
      <c r="S20" s="13"/>
      <c r="T20" s="14">
        <v>1800</v>
      </c>
      <c r="U20" s="19"/>
      <c r="V20" s="23"/>
      <c r="W20" s="5"/>
      <c r="X20" s="30"/>
      <c r="Y20" s="16"/>
      <c r="Z20" s="30">
        <v>1800</v>
      </c>
      <c r="AA20" s="5"/>
      <c r="AB20" s="68"/>
      <c r="AC20" s="68"/>
      <c r="AD20" s="68"/>
      <c r="AE20" s="68"/>
      <c r="AF20" s="68"/>
      <c r="AG20" s="68"/>
      <c r="AH20" s="68"/>
      <c r="AI20" s="68"/>
    </row>
    <row r="21" spans="2:35" x14ac:dyDescent="0.25">
      <c r="B21" s="2">
        <v>4025</v>
      </c>
      <c r="C21" s="2" t="s">
        <v>35</v>
      </c>
      <c r="E21" s="28" t="s">
        <v>31</v>
      </c>
      <c r="F21" s="27"/>
      <c r="G21" s="27"/>
      <c r="H21" s="27"/>
      <c r="I21" s="28">
        <v>640</v>
      </c>
      <c r="J21" s="27"/>
      <c r="K21" s="28">
        <v>2000</v>
      </c>
      <c r="L21" s="27"/>
      <c r="M21" s="28">
        <v>1360</v>
      </c>
      <c r="N21" s="27"/>
      <c r="O21" s="5"/>
      <c r="P21" s="22"/>
      <c r="Q21" s="5"/>
      <c r="R21" s="13"/>
      <c r="S21" s="13"/>
      <c r="T21" s="14">
        <v>2000</v>
      </c>
      <c r="U21" s="19"/>
      <c r="V21" s="23"/>
      <c r="W21" s="5"/>
      <c r="X21" s="30"/>
      <c r="Y21" s="16"/>
      <c r="Z21" s="30">
        <v>2000</v>
      </c>
      <c r="AA21" s="5"/>
      <c r="AB21" s="68"/>
      <c r="AC21" s="68"/>
      <c r="AD21" s="68"/>
      <c r="AE21" s="68"/>
      <c r="AF21" s="68"/>
      <c r="AG21" s="68"/>
      <c r="AH21" s="68"/>
      <c r="AI21" s="68"/>
    </row>
    <row r="22" spans="2:35" x14ac:dyDescent="0.25">
      <c r="B22" s="2"/>
      <c r="C22" s="2"/>
      <c r="E22" s="28"/>
      <c r="F22" s="27"/>
      <c r="G22" s="27"/>
      <c r="H22" s="27"/>
      <c r="I22" s="28"/>
      <c r="J22" s="27"/>
      <c r="K22" s="28"/>
      <c r="L22" s="27"/>
      <c r="M22" s="28"/>
      <c r="N22" s="27"/>
      <c r="O22" s="5"/>
      <c r="P22" s="22"/>
      <c r="Q22" s="5"/>
      <c r="R22" s="14"/>
      <c r="S22" s="13"/>
      <c r="T22" s="13"/>
      <c r="U22" s="18"/>
      <c r="V22" s="22"/>
      <c r="W22" s="5"/>
      <c r="X22" s="30"/>
      <c r="Y22" s="16"/>
      <c r="Z22" s="30"/>
      <c r="AA22" s="5"/>
      <c r="AB22" s="68"/>
      <c r="AC22" s="68"/>
      <c r="AD22" s="68"/>
      <c r="AE22" s="68"/>
      <c r="AF22" s="68"/>
      <c r="AG22" s="68"/>
      <c r="AH22" s="68"/>
      <c r="AI22" s="68"/>
    </row>
    <row r="23" spans="2:35" x14ac:dyDescent="0.25">
      <c r="B23" s="1">
        <v>210</v>
      </c>
      <c r="C23" s="1" t="s">
        <v>36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"/>
      <c r="P23" s="22"/>
      <c r="Q23" s="5"/>
      <c r="R23" s="13"/>
      <c r="S23" s="13"/>
      <c r="T23" s="13"/>
      <c r="U23" s="18"/>
      <c r="V23" s="22"/>
      <c r="W23" s="5"/>
      <c r="X23" s="30"/>
      <c r="Y23" s="16"/>
      <c r="Z23" s="30"/>
      <c r="AA23" s="5"/>
      <c r="AB23" s="68"/>
      <c r="AC23" s="68"/>
      <c r="AD23" s="68"/>
      <c r="AE23" s="68"/>
      <c r="AF23" s="68"/>
      <c r="AG23" s="68"/>
      <c r="AH23" s="68"/>
      <c r="AI23" s="68"/>
    </row>
    <row r="24" spans="2:35" x14ac:dyDescent="0.25">
      <c r="B24" s="2">
        <v>4100</v>
      </c>
      <c r="C24" s="2" t="s">
        <v>37</v>
      </c>
      <c r="E24" s="28" t="s">
        <v>31</v>
      </c>
      <c r="F24" s="27"/>
      <c r="G24" s="27"/>
      <c r="H24" s="27"/>
      <c r="I24" s="28">
        <v>101226</v>
      </c>
      <c r="J24" s="27"/>
      <c r="K24" s="28">
        <v>250000</v>
      </c>
      <c r="L24" s="27"/>
      <c r="M24" s="28">
        <v>148774</v>
      </c>
      <c r="N24" s="27"/>
      <c r="O24" s="5"/>
      <c r="P24" s="22"/>
      <c r="Q24" s="5"/>
      <c r="R24" s="13"/>
      <c r="S24" s="13"/>
      <c r="T24" s="14">
        <v>310000</v>
      </c>
      <c r="U24" s="19"/>
      <c r="V24" s="23"/>
      <c r="W24" s="5"/>
      <c r="X24" s="30"/>
      <c r="Y24" s="16"/>
      <c r="Z24" s="30">
        <v>33000</v>
      </c>
      <c r="AA24" s="5"/>
      <c r="AB24" s="68"/>
      <c r="AC24" s="68"/>
      <c r="AD24" s="68"/>
      <c r="AE24" s="68"/>
      <c r="AF24" s="68"/>
      <c r="AG24" s="68"/>
      <c r="AH24" s="68"/>
      <c r="AI24" s="68"/>
    </row>
    <row r="25" spans="2:35" x14ac:dyDescent="0.25">
      <c r="B25" s="2">
        <v>4110</v>
      </c>
      <c r="C25" s="2" t="s">
        <v>38</v>
      </c>
      <c r="E25" s="28" t="s">
        <v>31</v>
      </c>
      <c r="F25" s="27"/>
      <c r="G25" s="27"/>
      <c r="H25" s="27"/>
      <c r="I25" s="28">
        <v>29985</v>
      </c>
      <c r="J25" s="27"/>
      <c r="K25" s="28">
        <v>53000</v>
      </c>
      <c r="L25" s="27"/>
      <c r="M25" s="28">
        <v>23015</v>
      </c>
      <c r="N25" s="27"/>
      <c r="O25" s="5"/>
      <c r="P25" s="22"/>
      <c r="Q25" s="5"/>
      <c r="R25" s="13"/>
      <c r="S25" s="13"/>
      <c r="T25" s="14">
        <v>70000</v>
      </c>
      <c r="U25" s="19"/>
      <c r="V25" s="23"/>
      <c r="W25" s="5"/>
      <c r="X25" s="30"/>
      <c r="Y25" s="16"/>
      <c r="Z25" s="30">
        <v>75000</v>
      </c>
      <c r="AA25" s="5"/>
      <c r="AB25" s="68"/>
      <c r="AC25" s="68"/>
      <c r="AD25" s="68"/>
      <c r="AE25" s="68"/>
      <c r="AF25" s="68"/>
      <c r="AG25" s="68"/>
      <c r="AH25" s="68"/>
      <c r="AI25" s="68"/>
    </row>
    <row r="26" spans="2:35" x14ac:dyDescent="0.25">
      <c r="B26" s="2">
        <v>4115</v>
      </c>
      <c r="C26" s="2" t="s">
        <v>39</v>
      </c>
      <c r="E26" s="28" t="s">
        <v>31</v>
      </c>
      <c r="F26" s="27"/>
      <c r="G26" s="27"/>
      <c r="H26" s="27"/>
      <c r="I26" s="28">
        <v>30961</v>
      </c>
      <c r="J26" s="27"/>
      <c r="K26" s="28">
        <v>44000</v>
      </c>
      <c r="L26" s="27"/>
      <c r="M26" s="28">
        <v>13039</v>
      </c>
      <c r="N26" s="27"/>
      <c r="O26" s="5"/>
      <c r="P26" s="22"/>
      <c r="Q26" s="5"/>
      <c r="R26" s="13"/>
      <c r="S26" s="13"/>
      <c r="T26" s="14">
        <v>60000</v>
      </c>
      <c r="U26" s="19"/>
      <c r="V26" s="23"/>
      <c r="W26" s="5"/>
      <c r="X26" s="30"/>
      <c r="Y26" s="16"/>
      <c r="Z26" s="30">
        <v>65000</v>
      </c>
      <c r="AA26" s="5"/>
      <c r="AB26" s="68"/>
      <c r="AC26" s="68"/>
      <c r="AD26" s="68"/>
      <c r="AE26" s="68"/>
      <c r="AF26" s="68"/>
      <c r="AG26" s="68"/>
      <c r="AH26" s="68"/>
      <c r="AI26" s="68"/>
    </row>
    <row r="27" spans="2:35" x14ac:dyDescent="0.25">
      <c r="B27" s="2">
        <v>4120</v>
      </c>
      <c r="C27" s="42" t="s">
        <v>40</v>
      </c>
      <c r="E27" s="28" t="s">
        <v>31</v>
      </c>
      <c r="F27" s="27"/>
      <c r="G27" s="27"/>
      <c r="H27" s="27"/>
      <c r="I27" s="28">
        <v>7433</v>
      </c>
      <c r="J27" s="27"/>
      <c r="K27" s="28">
        <v>8000</v>
      </c>
      <c r="L27" s="27"/>
      <c r="M27" s="28">
        <v>567</v>
      </c>
      <c r="N27" s="27"/>
      <c r="O27" s="5"/>
      <c r="P27" s="22"/>
      <c r="Q27" s="5"/>
      <c r="R27" s="13"/>
      <c r="S27" s="13"/>
      <c r="T27" s="14">
        <v>12000</v>
      </c>
      <c r="U27" s="19"/>
      <c r="V27" s="23"/>
      <c r="W27" s="5"/>
      <c r="X27" s="30"/>
      <c r="Y27" s="16"/>
      <c r="Z27" s="30">
        <v>15000</v>
      </c>
      <c r="AA27" s="5"/>
      <c r="AB27" s="68"/>
      <c r="AC27" s="68"/>
      <c r="AD27" s="68"/>
      <c r="AE27" s="68"/>
      <c r="AF27" s="68"/>
      <c r="AG27" s="68"/>
      <c r="AH27" s="68"/>
      <c r="AI27" s="68"/>
    </row>
    <row r="28" spans="2:35" x14ac:dyDescent="0.25">
      <c r="B28" s="2">
        <v>4130</v>
      </c>
      <c r="C28" s="42"/>
      <c r="E28" s="28" t="s">
        <v>31</v>
      </c>
      <c r="F28" s="27"/>
      <c r="G28" s="27"/>
      <c r="H28" s="27"/>
      <c r="I28" s="28">
        <v>190</v>
      </c>
      <c r="J28" s="27"/>
      <c r="K28" s="28">
        <v>3000</v>
      </c>
      <c r="L28" s="27"/>
      <c r="M28" s="28">
        <v>2810</v>
      </c>
      <c r="N28" s="27"/>
      <c r="O28" s="5"/>
      <c r="P28" s="22"/>
      <c r="Q28" s="5"/>
      <c r="R28" s="13"/>
      <c r="S28" s="13"/>
      <c r="T28" s="14"/>
      <c r="U28" s="19"/>
      <c r="V28" s="23"/>
      <c r="W28" s="5"/>
      <c r="X28" s="30"/>
      <c r="Y28" s="16"/>
      <c r="Z28" s="30"/>
      <c r="AA28" s="5"/>
      <c r="AB28" s="68"/>
      <c r="AC28" s="68"/>
      <c r="AD28" s="68"/>
      <c r="AE28" s="68"/>
      <c r="AF28" s="68"/>
      <c r="AG28" s="68"/>
      <c r="AH28" s="68"/>
      <c r="AI28" s="68"/>
    </row>
    <row r="29" spans="2:35" x14ac:dyDescent="0.25">
      <c r="B29" s="2">
        <v>4135</v>
      </c>
      <c r="C29" s="2" t="s">
        <v>41</v>
      </c>
      <c r="E29" s="28" t="s">
        <v>31</v>
      </c>
      <c r="F29" s="27"/>
      <c r="G29" s="27"/>
      <c r="H29" s="27"/>
      <c r="I29" s="28">
        <v>555</v>
      </c>
      <c r="J29" s="27"/>
      <c r="K29" s="28">
        <v>3000</v>
      </c>
      <c r="L29" s="27"/>
      <c r="M29" s="28">
        <v>2445</v>
      </c>
      <c r="N29" s="27"/>
      <c r="O29" s="5"/>
      <c r="P29" s="22"/>
      <c r="Q29" s="5"/>
      <c r="R29" s="13"/>
      <c r="S29" s="13"/>
      <c r="T29" s="14">
        <v>5000</v>
      </c>
      <c r="U29" s="19"/>
      <c r="V29" s="23"/>
      <c r="W29" s="5"/>
      <c r="X29" s="30"/>
      <c r="Y29" s="16"/>
      <c r="Z29" s="30">
        <v>3500</v>
      </c>
      <c r="AA29" s="5"/>
      <c r="AB29" s="68"/>
      <c r="AC29" s="68"/>
      <c r="AD29" s="68"/>
      <c r="AE29" s="68"/>
      <c r="AF29" s="68"/>
      <c r="AG29" s="68"/>
      <c r="AH29" s="68"/>
      <c r="AI29" s="68"/>
    </row>
    <row r="30" spans="2:35" x14ac:dyDescent="0.25">
      <c r="B30" s="2">
        <v>4141</v>
      </c>
      <c r="C30" s="2" t="s">
        <v>42</v>
      </c>
      <c r="E30" s="28" t="s">
        <v>31</v>
      </c>
      <c r="F30" s="27"/>
      <c r="G30" s="27"/>
      <c r="H30" s="27"/>
      <c r="I30" s="28">
        <v>0</v>
      </c>
      <c r="J30" s="27"/>
      <c r="K30" s="28">
        <v>4200</v>
      </c>
      <c r="L30" s="27"/>
      <c r="M30" s="28">
        <v>4200</v>
      </c>
      <c r="N30" s="27"/>
      <c r="O30" s="5"/>
      <c r="P30" s="22"/>
      <c r="Q30" s="5"/>
      <c r="R30" s="13"/>
      <c r="S30" s="13"/>
      <c r="T30" s="14">
        <v>4200</v>
      </c>
      <c r="U30" s="19"/>
      <c r="V30" s="23"/>
      <c r="W30" s="5"/>
      <c r="X30" s="30"/>
      <c r="Y30" s="16"/>
      <c r="Z30" s="30">
        <v>4300</v>
      </c>
      <c r="AA30" s="5"/>
      <c r="AB30" s="68"/>
      <c r="AC30" s="68"/>
      <c r="AD30" s="68"/>
      <c r="AE30" s="68"/>
      <c r="AF30" s="68"/>
      <c r="AG30" s="68"/>
      <c r="AH30" s="68"/>
      <c r="AI30" s="68"/>
    </row>
    <row r="31" spans="2:35" x14ac:dyDescent="0.25">
      <c r="B31" s="2">
        <v>4142</v>
      </c>
      <c r="C31" s="2" t="s">
        <v>43</v>
      </c>
      <c r="E31" s="28" t="s">
        <v>31</v>
      </c>
      <c r="F31" s="27"/>
      <c r="G31" s="27"/>
      <c r="H31" s="27"/>
      <c r="I31" s="28">
        <v>16</v>
      </c>
      <c r="J31" s="27"/>
      <c r="K31" s="28">
        <v>200</v>
      </c>
      <c r="L31" s="27"/>
      <c r="M31" s="28">
        <v>184</v>
      </c>
      <c r="N31" s="27"/>
      <c r="O31" s="5"/>
      <c r="P31" s="22"/>
      <c r="Q31" s="5"/>
      <c r="R31" s="13"/>
      <c r="S31" s="13"/>
      <c r="T31" s="14">
        <v>200</v>
      </c>
      <c r="U31" s="19"/>
      <c r="V31" s="23"/>
      <c r="W31" s="5"/>
      <c r="X31" s="30"/>
      <c r="Y31" s="16"/>
      <c r="Z31" s="30">
        <v>200</v>
      </c>
      <c r="AA31" s="5"/>
      <c r="AB31" s="68"/>
      <c r="AC31" s="68"/>
      <c r="AD31" s="68"/>
      <c r="AE31" s="68"/>
      <c r="AF31" s="68"/>
      <c r="AG31" s="68"/>
      <c r="AH31" s="68"/>
      <c r="AI31" s="68"/>
    </row>
    <row r="32" spans="2:35" x14ac:dyDescent="0.25">
      <c r="B32" s="2">
        <v>4165</v>
      </c>
      <c r="C32" s="2" t="s">
        <v>44</v>
      </c>
      <c r="E32" s="28" t="s">
        <v>31</v>
      </c>
      <c r="F32" s="27"/>
      <c r="G32" s="27"/>
      <c r="H32" s="27"/>
      <c r="I32" s="28">
        <v>4231</v>
      </c>
      <c r="J32" s="27"/>
      <c r="K32" s="28">
        <v>7000</v>
      </c>
      <c r="L32" s="27"/>
      <c r="M32" s="28">
        <v>2769</v>
      </c>
      <c r="N32" s="27"/>
      <c r="O32" s="5"/>
      <c r="P32" s="22">
        <v>1500</v>
      </c>
      <c r="Q32" s="5"/>
      <c r="R32" s="13"/>
      <c r="S32" s="13"/>
      <c r="T32" s="14">
        <v>7000</v>
      </c>
      <c r="U32" s="19"/>
      <c r="V32" s="23"/>
      <c r="W32" s="5"/>
      <c r="X32" s="30"/>
      <c r="Y32" s="16"/>
      <c r="Z32" s="30">
        <v>7000</v>
      </c>
      <c r="AA32" s="5"/>
      <c r="AB32" s="68"/>
      <c r="AC32" s="68"/>
      <c r="AD32" s="68"/>
      <c r="AE32" s="68"/>
      <c r="AF32" s="68"/>
      <c r="AG32" s="68"/>
      <c r="AH32" s="68"/>
      <c r="AI32" s="68"/>
    </row>
    <row r="33" spans="2:35" x14ac:dyDescent="0.25"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"/>
      <c r="P33" s="22"/>
      <c r="Q33" s="5"/>
      <c r="R33" s="13"/>
      <c r="S33" s="13"/>
      <c r="T33" s="13"/>
      <c r="U33" s="18"/>
      <c r="V33" s="22"/>
      <c r="W33" s="5"/>
      <c r="X33" s="30"/>
      <c r="Y33" s="16"/>
      <c r="Z33" s="30"/>
      <c r="AA33" s="5"/>
      <c r="AB33" s="68"/>
      <c r="AC33" s="68"/>
      <c r="AD33" s="68"/>
      <c r="AE33" s="68"/>
      <c r="AF33" s="68"/>
      <c r="AG33" s="68"/>
      <c r="AH33" s="68"/>
      <c r="AI33" s="68"/>
    </row>
    <row r="34" spans="2:35" x14ac:dyDescent="0.25">
      <c r="B34" s="1">
        <v>220</v>
      </c>
      <c r="C34" s="1" t="s">
        <v>45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5"/>
      <c r="P34" s="22"/>
      <c r="Q34" s="5"/>
      <c r="R34" s="13"/>
      <c r="S34" s="13"/>
      <c r="T34" s="13"/>
      <c r="U34" s="18"/>
      <c r="V34" s="22"/>
      <c r="W34" s="5"/>
      <c r="X34" s="30"/>
      <c r="Y34" s="16"/>
      <c r="Z34" s="30"/>
      <c r="AA34" s="5"/>
    </row>
    <row r="35" spans="2:35" x14ac:dyDescent="0.25">
      <c r="B35" s="2">
        <v>4105</v>
      </c>
      <c r="C35" s="2" t="s">
        <v>46</v>
      </c>
      <c r="E35" s="28" t="s">
        <v>31</v>
      </c>
      <c r="F35" s="27"/>
      <c r="G35" s="27"/>
      <c r="H35" s="27"/>
      <c r="I35" s="28">
        <v>129</v>
      </c>
      <c r="J35" s="27"/>
      <c r="K35" s="28">
        <v>500</v>
      </c>
      <c r="L35" s="27"/>
      <c r="M35" s="28">
        <v>371</v>
      </c>
      <c r="N35" s="27"/>
      <c r="O35" s="5"/>
      <c r="P35" s="22"/>
      <c r="Q35" s="5"/>
      <c r="R35" s="13"/>
      <c r="S35" s="13"/>
      <c r="T35" s="14">
        <v>500</v>
      </c>
      <c r="U35" s="19"/>
      <c r="V35" s="23"/>
      <c r="W35" s="5"/>
      <c r="X35" s="30"/>
      <c r="Y35" s="16"/>
      <c r="Z35" s="30">
        <v>500</v>
      </c>
      <c r="AA35" s="5"/>
    </row>
    <row r="36" spans="2:35" x14ac:dyDescent="0.25">
      <c r="B36" s="2">
        <v>4145</v>
      </c>
      <c r="C36" s="2" t="s">
        <v>47</v>
      </c>
      <c r="E36" s="28" t="s">
        <v>31</v>
      </c>
      <c r="F36" s="27"/>
      <c r="G36" s="27"/>
      <c r="H36" s="27"/>
      <c r="I36" s="28">
        <v>5282</v>
      </c>
      <c r="J36" s="27"/>
      <c r="K36" s="28">
        <v>6000</v>
      </c>
      <c r="L36" s="27"/>
      <c r="M36" s="28">
        <v>718</v>
      </c>
      <c r="N36" s="27"/>
      <c r="O36" s="5"/>
      <c r="P36" s="22"/>
      <c r="Q36" s="5"/>
      <c r="R36" s="13"/>
      <c r="S36" s="13"/>
      <c r="T36" s="14">
        <v>12000</v>
      </c>
      <c r="U36" s="19"/>
      <c r="V36" s="23"/>
      <c r="W36" s="5"/>
      <c r="X36" s="30"/>
      <c r="Y36" s="16"/>
      <c r="Z36" s="30">
        <v>15000</v>
      </c>
      <c r="AA36" s="5"/>
    </row>
    <row r="37" spans="2:35" x14ac:dyDescent="0.25">
      <c r="B37" s="2">
        <v>4150</v>
      </c>
      <c r="C37" s="2" t="s">
        <v>48</v>
      </c>
      <c r="E37" s="28" t="s">
        <v>31</v>
      </c>
      <c r="F37" s="27"/>
      <c r="G37" s="27"/>
      <c r="H37" s="27"/>
      <c r="I37" s="28">
        <v>3519</v>
      </c>
      <c r="J37" s="27"/>
      <c r="K37" s="28">
        <v>3000</v>
      </c>
      <c r="L37" s="27"/>
      <c r="M37" s="28" t="s">
        <v>49</v>
      </c>
      <c r="N37" s="27"/>
      <c r="O37" s="5"/>
      <c r="P37" s="22"/>
      <c r="Q37" s="5"/>
      <c r="R37" s="13"/>
      <c r="S37" s="13"/>
      <c r="T37" s="14">
        <v>5000</v>
      </c>
      <c r="U37" s="19"/>
      <c r="V37" s="23"/>
      <c r="W37" s="5"/>
      <c r="X37" s="30"/>
      <c r="Y37" s="16"/>
      <c r="Z37" s="30">
        <v>4000</v>
      </c>
      <c r="AA37" s="5"/>
    </row>
    <row r="38" spans="2:35" x14ac:dyDescent="0.25">
      <c r="B38" s="2">
        <v>4155</v>
      </c>
      <c r="C38" s="2" t="s">
        <v>50</v>
      </c>
      <c r="E38" s="28" t="s">
        <v>31</v>
      </c>
      <c r="F38" s="27"/>
      <c r="G38" s="27"/>
      <c r="H38" s="27"/>
      <c r="I38" s="28">
        <v>0</v>
      </c>
      <c r="J38" s="27"/>
      <c r="K38" s="28">
        <v>8000</v>
      </c>
      <c r="L38" s="27"/>
      <c r="M38" s="28">
        <v>8000</v>
      </c>
      <c r="N38" s="27"/>
      <c r="O38" s="5"/>
      <c r="P38" s="22">
        <v>16000</v>
      </c>
      <c r="Q38" s="5"/>
      <c r="R38" s="13"/>
      <c r="S38" s="13"/>
      <c r="T38" s="14">
        <v>7000</v>
      </c>
      <c r="U38" s="19"/>
      <c r="V38" s="23"/>
      <c r="W38" s="5"/>
      <c r="X38" s="30"/>
      <c r="Y38" s="16"/>
      <c r="Z38" s="30">
        <v>7000</v>
      </c>
      <c r="AA38" s="5"/>
    </row>
    <row r="39" spans="2:35" x14ac:dyDescent="0.25">
      <c r="B39" s="2">
        <v>4160</v>
      </c>
      <c r="C39" s="2" t="s">
        <v>51</v>
      </c>
      <c r="E39" s="28" t="s">
        <v>31</v>
      </c>
      <c r="F39" s="27"/>
      <c r="G39" s="27"/>
      <c r="H39" s="27"/>
      <c r="I39" s="28">
        <v>65</v>
      </c>
      <c r="J39" s="27"/>
      <c r="K39" s="28">
        <v>100</v>
      </c>
      <c r="L39" s="27"/>
      <c r="M39" s="28">
        <v>35</v>
      </c>
      <c r="N39" s="27"/>
      <c r="O39" s="5"/>
      <c r="P39" s="22"/>
      <c r="Q39" s="5"/>
      <c r="R39" s="13"/>
      <c r="S39" s="13"/>
      <c r="T39" s="14">
        <v>100</v>
      </c>
      <c r="U39" s="19"/>
      <c r="V39" s="23"/>
      <c r="W39" s="5"/>
      <c r="X39" s="30"/>
      <c r="Y39" s="16"/>
      <c r="Z39" s="30">
        <v>100</v>
      </c>
      <c r="AA39" s="5"/>
    </row>
    <row r="40" spans="2:35" x14ac:dyDescent="0.25">
      <c r="B40" s="2">
        <v>4161</v>
      </c>
      <c r="C40" s="2" t="s">
        <v>52</v>
      </c>
      <c r="E40" s="28" t="s">
        <v>31</v>
      </c>
      <c r="F40" s="27"/>
      <c r="G40" s="27"/>
      <c r="H40" s="27"/>
      <c r="I40" s="28">
        <v>1</v>
      </c>
      <c r="J40" s="27"/>
      <c r="K40" s="28">
        <v>0</v>
      </c>
      <c r="L40" s="27"/>
      <c r="M40" s="28" t="s">
        <v>53</v>
      </c>
      <c r="N40" s="27"/>
      <c r="O40" s="5"/>
      <c r="P40" s="22"/>
      <c r="Q40" s="5"/>
      <c r="R40" s="13"/>
      <c r="S40" s="13"/>
      <c r="T40" s="14">
        <v>10</v>
      </c>
      <c r="U40" s="19"/>
      <c r="V40" s="23"/>
      <c r="W40" s="5"/>
      <c r="X40" s="30"/>
      <c r="Y40" s="16"/>
      <c r="Z40" s="30">
        <v>10</v>
      </c>
      <c r="AA40" s="5"/>
    </row>
    <row r="41" spans="2:35" x14ac:dyDescent="0.25">
      <c r="B41" s="2">
        <v>4180</v>
      </c>
      <c r="C41" s="2" t="s">
        <v>54</v>
      </c>
      <c r="E41" s="28" t="s">
        <v>31</v>
      </c>
      <c r="F41" s="27"/>
      <c r="G41" s="27"/>
      <c r="H41" s="27"/>
      <c r="I41" s="28">
        <v>829</v>
      </c>
      <c r="J41" s="27"/>
      <c r="K41" s="28">
        <v>1600</v>
      </c>
      <c r="L41" s="27"/>
      <c r="M41" s="28">
        <v>771</v>
      </c>
      <c r="N41" s="27"/>
      <c r="O41" s="5"/>
      <c r="P41" s="22"/>
      <c r="Q41" s="5"/>
      <c r="R41" s="13"/>
      <c r="S41" s="13"/>
      <c r="T41" s="14">
        <v>1600</v>
      </c>
      <c r="U41" s="19"/>
      <c r="V41" s="23"/>
      <c r="W41" s="5"/>
      <c r="X41" s="30"/>
      <c r="Y41" s="16"/>
      <c r="Z41" s="30">
        <v>1600</v>
      </c>
      <c r="AA41" s="5"/>
    </row>
    <row r="42" spans="2:35" x14ac:dyDescent="0.25">
      <c r="B42" s="2">
        <v>4220</v>
      </c>
      <c r="C42" s="2" t="s">
        <v>55</v>
      </c>
      <c r="E42" s="28" t="s">
        <v>31</v>
      </c>
      <c r="F42" s="27"/>
      <c r="G42" s="27"/>
      <c r="H42" s="27"/>
      <c r="I42" s="28">
        <v>1359</v>
      </c>
      <c r="J42" s="27"/>
      <c r="K42" s="28">
        <v>2500</v>
      </c>
      <c r="L42" s="27"/>
      <c r="M42" s="28">
        <v>1141</v>
      </c>
      <c r="N42" s="27"/>
      <c r="O42" s="5"/>
      <c r="P42" s="22"/>
      <c r="Q42" s="5"/>
      <c r="R42" s="13"/>
      <c r="S42" s="13"/>
      <c r="T42" s="14">
        <v>2500</v>
      </c>
      <c r="U42" s="19"/>
      <c r="V42" s="23"/>
      <c r="W42" s="5"/>
      <c r="X42" s="30"/>
      <c r="Y42" s="16"/>
      <c r="Z42" s="30">
        <v>2500</v>
      </c>
      <c r="AA42" s="5"/>
    </row>
    <row r="43" spans="2:35" x14ac:dyDescent="0.25">
      <c r="B43" s="2">
        <v>4225</v>
      </c>
      <c r="C43" s="2" t="s">
        <v>56</v>
      </c>
      <c r="E43" s="28" t="s">
        <v>31</v>
      </c>
      <c r="F43" s="27"/>
      <c r="G43" s="27"/>
      <c r="H43" s="27"/>
      <c r="I43" s="28">
        <v>2633</v>
      </c>
      <c r="J43" s="27"/>
      <c r="K43" s="28">
        <v>5000</v>
      </c>
      <c r="L43" s="27"/>
      <c r="M43" s="28">
        <v>2367</v>
      </c>
      <c r="N43" s="27"/>
      <c r="O43" s="5"/>
      <c r="P43" s="22"/>
      <c r="Q43" s="5"/>
      <c r="R43" s="13"/>
      <c r="S43" s="13"/>
      <c r="T43" s="14">
        <v>5000</v>
      </c>
      <c r="U43" s="19"/>
      <c r="V43" s="23"/>
      <c r="W43" s="5"/>
      <c r="X43" s="30"/>
      <c r="Y43" s="16"/>
      <c r="Z43" s="30">
        <v>5000</v>
      </c>
      <c r="AA43" s="5"/>
    </row>
    <row r="44" spans="2:35" x14ac:dyDescent="0.25">
      <c r="B44" s="2">
        <v>4227</v>
      </c>
      <c r="C44" s="2" t="s">
        <v>57</v>
      </c>
      <c r="E44" s="28" t="s">
        <v>31</v>
      </c>
      <c r="F44" s="27"/>
      <c r="G44" s="27"/>
      <c r="H44" s="27"/>
      <c r="I44" s="28">
        <v>130</v>
      </c>
      <c r="J44" s="27"/>
      <c r="K44" s="28">
        <v>500</v>
      </c>
      <c r="L44" s="27"/>
      <c r="M44" s="28">
        <v>370</v>
      </c>
      <c r="N44" s="27"/>
      <c r="O44" s="5"/>
      <c r="P44" s="22"/>
      <c r="Q44" s="5"/>
      <c r="R44" s="13"/>
      <c r="S44" s="13"/>
      <c r="T44" s="14">
        <v>0</v>
      </c>
      <c r="U44" s="19"/>
      <c r="V44" s="23"/>
      <c r="W44" s="5"/>
      <c r="X44" s="30"/>
      <c r="Y44" s="16"/>
      <c r="Z44" s="30">
        <v>0</v>
      </c>
      <c r="AA44" s="5"/>
    </row>
    <row r="45" spans="2:35" x14ac:dyDescent="0.25">
      <c r="B45" s="2">
        <v>4230</v>
      </c>
      <c r="C45" s="2" t="s">
        <v>58</v>
      </c>
      <c r="E45" s="28" t="s">
        <v>31</v>
      </c>
      <c r="F45" s="27"/>
      <c r="G45" s="27"/>
      <c r="H45" s="27"/>
      <c r="I45" s="28">
        <v>868</v>
      </c>
      <c r="J45" s="27"/>
      <c r="K45" s="28">
        <v>2200</v>
      </c>
      <c r="L45" s="27"/>
      <c r="M45" s="28">
        <v>1332</v>
      </c>
      <c r="N45" s="27"/>
      <c r="O45" s="5"/>
      <c r="P45" s="22"/>
      <c r="Q45" s="5"/>
      <c r="R45" s="13"/>
      <c r="S45" s="13"/>
      <c r="T45" s="14">
        <v>2200</v>
      </c>
      <c r="U45" s="19"/>
      <c r="V45" s="23"/>
      <c r="W45" s="5"/>
      <c r="X45" s="30"/>
      <c r="Y45" s="16"/>
      <c r="Z45" s="30">
        <v>2200</v>
      </c>
      <c r="AA45" s="5"/>
    </row>
    <row r="46" spans="2:35" x14ac:dyDescent="0.25">
      <c r="B46" s="2">
        <v>4234</v>
      </c>
      <c r="C46" s="2" t="s">
        <v>59</v>
      </c>
      <c r="E46" s="28" t="s">
        <v>31</v>
      </c>
      <c r="F46" s="27"/>
      <c r="G46" s="27"/>
      <c r="H46" s="27"/>
      <c r="I46" s="28">
        <v>1225</v>
      </c>
      <c r="J46" s="27"/>
      <c r="K46" s="28">
        <v>2200</v>
      </c>
      <c r="L46" s="27"/>
      <c r="M46" s="28">
        <v>975</v>
      </c>
      <c r="N46" s="27"/>
      <c r="O46" s="5"/>
      <c r="P46" s="22"/>
      <c r="Q46" s="5"/>
      <c r="R46" s="13"/>
      <c r="S46" s="13"/>
      <c r="T46" s="14">
        <v>2200</v>
      </c>
      <c r="U46" s="19"/>
      <c r="V46" s="23"/>
      <c r="W46" s="5"/>
      <c r="X46" s="30"/>
      <c r="Y46" s="16"/>
      <c r="Z46" s="30">
        <v>2200</v>
      </c>
      <c r="AA46" s="5"/>
    </row>
    <row r="47" spans="2:35" x14ac:dyDescent="0.25">
      <c r="B47" s="2">
        <v>4235</v>
      </c>
      <c r="C47" s="2" t="s">
        <v>60</v>
      </c>
      <c r="E47" s="28" t="s">
        <v>31</v>
      </c>
      <c r="F47" s="27"/>
      <c r="G47" s="27"/>
      <c r="H47" s="27"/>
      <c r="I47" s="28">
        <v>123</v>
      </c>
      <c r="J47" s="27"/>
      <c r="K47" s="28">
        <v>500</v>
      </c>
      <c r="L47" s="27"/>
      <c r="M47" s="28">
        <v>377</v>
      </c>
      <c r="N47" s="27"/>
      <c r="O47" s="5"/>
      <c r="P47" s="22"/>
      <c r="Q47" s="5"/>
      <c r="R47" s="13"/>
      <c r="S47" s="13"/>
      <c r="T47" s="14">
        <v>500</v>
      </c>
      <c r="U47" s="19"/>
      <c r="V47" s="23"/>
      <c r="W47" s="5"/>
      <c r="X47" s="30"/>
      <c r="Y47" s="16"/>
      <c r="Z47" s="30">
        <v>500</v>
      </c>
      <c r="AA47" s="5"/>
    </row>
    <row r="48" spans="2:35" x14ac:dyDescent="0.25">
      <c r="B48" s="2">
        <v>4245</v>
      </c>
      <c r="C48" s="2" t="s">
        <v>61</v>
      </c>
      <c r="E48" s="28" t="s">
        <v>31</v>
      </c>
      <c r="F48" s="27"/>
      <c r="G48" s="27"/>
      <c r="H48" s="27"/>
      <c r="I48" s="28">
        <v>69</v>
      </c>
      <c r="J48" s="27"/>
      <c r="K48" s="28">
        <v>500</v>
      </c>
      <c r="L48" s="27"/>
      <c r="M48" s="28">
        <v>431</v>
      </c>
      <c r="N48" s="27"/>
      <c r="O48" s="5"/>
      <c r="P48" s="22"/>
      <c r="Q48" s="5"/>
      <c r="R48" s="13"/>
      <c r="S48" s="13"/>
      <c r="T48" s="14">
        <v>500</v>
      </c>
      <c r="U48" s="19"/>
      <c r="V48" s="23"/>
      <c r="W48" s="5"/>
      <c r="X48" s="30"/>
      <c r="Y48" s="16"/>
      <c r="Z48" s="30">
        <v>500</v>
      </c>
      <c r="AA48" s="5"/>
    </row>
    <row r="49" spans="2:27" x14ac:dyDescent="0.25">
      <c r="B49" s="2">
        <v>4250</v>
      </c>
      <c r="C49" s="2" t="s">
        <v>62</v>
      </c>
      <c r="E49" s="28" t="s">
        <v>31</v>
      </c>
      <c r="F49" s="27"/>
      <c r="G49" s="27"/>
      <c r="H49" s="27"/>
      <c r="I49" s="28">
        <v>4566</v>
      </c>
      <c r="J49" s="27"/>
      <c r="K49" s="28">
        <v>8000</v>
      </c>
      <c r="L49" s="27"/>
      <c r="M49" s="28">
        <v>3434</v>
      </c>
      <c r="N49" s="27"/>
      <c r="O49" s="5"/>
      <c r="P49" s="22"/>
      <c r="Q49" s="5"/>
      <c r="R49" s="13"/>
      <c r="S49" s="13"/>
      <c r="T49" s="14">
        <v>8000</v>
      </c>
      <c r="U49" s="19"/>
      <c r="V49" s="23"/>
      <c r="W49" s="5"/>
      <c r="X49" s="30"/>
      <c r="Y49" s="16"/>
      <c r="Z49" s="30">
        <v>8000</v>
      </c>
      <c r="AA49" s="5"/>
    </row>
    <row r="50" spans="2:27" x14ac:dyDescent="0.25">
      <c r="B50" s="2">
        <v>4650</v>
      </c>
      <c r="C50" s="2" t="s">
        <v>63</v>
      </c>
      <c r="E50" s="28" t="s">
        <v>31</v>
      </c>
      <c r="F50" s="27"/>
      <c r="G50" s="27"/>
      <c r="H50" s="27"/>
      <c r="I50" s="28">
        <v>95</v>
      </c>
      <c r="J50" s="27"/>
      <c r="K50" s="28">
        <v>200</v>
      </c>
      <c r="L50" s="27"/>
      <c r="M50" s="28">
        <v>105</v>
      </c>
      <c r="N50" s="27"/>
      <c r="O50" s="5"/>
      <c r="P50" s="22"/>
      <c r="Q50" s="5"/>
      <c r="R50" s="13"/>
      <c r="S50" s="13"/>
      <c r="T50" s="14">
        <v>200</v>
      </c>
      <c r="U50" s="19"/>
      <c r="V50" s="23"/>
      <c r="W50" s="5"/>
      <c r="X50" s="30"/>
      <c r="Y50" s="16"/>
      <c r="Z50" s="30">
        <v>200</v>
      </c>
      <c r="AA50" s="5"/>
    </row>
    <row r="51" spans="2:27" x14ac:dyDescent="0.25">
      <c r="B51" s="2">
        <v>4950</v>
      </c>
      <c r="C51" s="2" t="s">
        <v>64</v>
      </c>
      <c r="E51" s="28" t="s">
        <v>31</v>
      </c>
      <c r="F51" s="27"/>
      <c r="G51" s="27"/>
      <c r="H51" s="27"/>
      <c r="I51" s="28">
        <v>2487</v>
      </c>
      <c r="J51" s="27"/>
      <c r="K51" s="28">
        <v>3000</v>
      </c>
      <c r="L51" s="27"/>
      <c r="M51" s="28">
        <v>513</v>
      </c>
      <c r="N51" s="27"/>
      <c r="O51" s="5"/>
      <c r="P51" s="22"/>
      <c r="Q51" s="5"/>
      <c r="R51" s="13"/>
      <c r="S51" s="13"/>
      <c r="T51" s="14">
        <v>3000</v>
      </c>
      <c r="U51" s="19"/>
      <c r="V51" s="23"/>
      <c r="W51" s="5"/>
      <c r="X51" s="30"/>
      <c r="Y51" s="16"/>
      <c r="Z51" s="30">
        <v>3000</v>
      </c>
      <c r="AA51" s="5"/>
    </row>
    <row r="52" spans="2:27" x14ac:dyDescent="0.25">
      <c r="B52" s="2">
        <v>4955</v>
      </c>
      <c r="C52" s="2" t="s">
        <v>65</v>
      </c>
      <c r="E52" s="28" t="s">
        <v>31</v>
      </c>
      <c r="F52" s="27"/>
      <c r="G52" s="27"/>
      <c r="H52" s="27"/>
      <c r="I52" s="28">
        <v>50</v>
      </c>
      <c r="J52" s="27"/>
      <c r="K52" s="28">
        <v>0</v>
      </c>
      <c r="L52" s="27"/>
      <c r="M52" s="28" t="s">
        <v>66</v>
      </c>
      <c r="N52" s="27"/>
      <c r="O52" s="5"/>
      <c r="P52" s="22"/>
      <c r="Q52" s="5"/>
      <c r="R52" s="13"/>
      <c r="S52" s="13"/>
      <c r="T52" s="14">
        <v>0</v>
      </c>
      <c r="U52" s="19"/>
      <c r="V52" s="23"/>
      <c r="W52" s="5"/>
      <c r="X52" s="30"/>
      <c r="Y52" s="16"/>
      <c r="Z52" s="30">
        <v>0</v>
      </c>
      <c r="AA52" s="5"/>
    </row>
    <row r="53" spans="2:27" x14ac:dyDescent="0.25">
      <c r="D53" s="2" t="s">
        <v>67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5"/>
      <c r="P53" s="22"/>
      <c r="Q53" s="5"/>
      <c r="R53" s="13"/>
      <c r="S53" s="13"/>
      <c r="T53" s="13"/>
      <c r="U53" s="18"/>
      <c r="V53" s="22"/>
      <c r="W53" s="5"/>
      <c r="X53" s="30"/>
      <c r="Y53" s="16"/>
      <c r="Z53" s="30"/>
      <c r="AA53" s="5"/>
    </row>
    <row r="54" spans="2:27" x14ac:dyDescent="0.25">
      <c r="B54" s="1">
        <v>230</v>
      </c>
      <c r="C54" s="1" t="s">
        <v>68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5"/>
      <c r="P54" s="22"/>
      <c r="Q54" s="5"/>
      <c r="R54" s="13"/>
      <c r="S54" s="13"/>
      <c r="T54" s="13"/>
      <c r="U54" s="18"/>
      <c r="V54" s="22"/>
      <c r="W54" s="5"/>
      <c r="X54" s="30"/>
      <c r="Y54" s="16"/>
      <c r="Z54" s="30"/>
      <c r="AA54" s="5"/>
    </row>
    <row r="55" spans="2:27" x14ac:dyDescent="0.25">
      <c r="B55" s="2">
        <v>1300</v>
      </c>
      <c r="C55" s="2" t="s">
        <v>69</v>
      </c>
      <c r="E55" s="28">
        <v>954</v>
      </c>
      <c r="F55" s="27"/>
      <c r="G55" s="28">
        <v>200</v>
      </c>
      <c r="H55" s="27"/>
      <c r="I55" s="27"/>
      <c r="J55" s="27"/>
      <c r="K55" s="27"/>
      <c r="L55" s="27"/>
      <c r="M55" s="28" t="s">
        <v>70</v>
      </c>
      <c r="N55" s="27"/>
      <c r="O55" s="5"/>
      <c r="P55" s="22"/>
      <c r="Q55" s="5"/>
      <c r="R55" s="13">
        <v>1000</v>
      </c>
      <c r="S55" s="13"/>
      <c r="T55" s="13"/>
      <c r="U55" s="18"/>
      <c r="V55" s="22"/>
      <c r="W55" s="5"/>
      <c r="X55" s="30">
        <v>1000</v>
      </c>
      <c r="Y55" s="16"/>
      <c r="Z55" s="30"/>
      <c r="AA55" s="5"/>
    </row>
    <row r="56" spans="2:27" x14ac:dyDescent="0.25">
      <c r="B56" s="2">
        <v>1749</v>
      </c>
      <c r="C56" s="2" t="s">
        <v>71</v>
      </c>
      <c r="E56" s="28">
        <v>42</v>
      </c>
      <c r="F56" s="27"/>
      <c r="G56" s="28">
        <v>0</v>
      </c>
      <c r="H56" s="27"/>
      <c r="I56" s="27"/>
      <c r="J56" s="27"/>
      <c r="K56" s="27"/>
      <c r="L56" s="27"/>
      <c r="M56" s="28" t="s">
        <v>72</v>
      </c>
      <c r="N56" s="27"/>
      <c r="O56" s="5"/>
      <c r="P56" s="22"/>
      <c r="Q56" s="5"/>
      <c r="R56" s="13">
        <v>0</v>
      </c>
      <c r="S56" s="13"/>
      <c r="T56" s="13"/>
      <c r="U56" s="18"/>
      <c r="V56" s="22"/>
      <c r="W56" s="5"/>
      <c r="X56" s="30"/>
      <c r="Y56" s="16"/>
      <c r="Z56" s="30"/>
      <c r="AA56" s="5"/>
    </row>
    <row r="57" spans="2:27" x14ac:dyDescent="0.25">
      <c r="B57" s="2">
        <v>1750</v>
      </c>
      <c r="C57" s="2" t="s">
        <v>73</v>
      </c>
      <c r="E57" s="28">
        <v>6000</v>
      </c>
      <c r="F57" s="27"/>
      <c r="G57" s="28">
        <v>6000</v>
      </c>
      <c r="H57" s="27"/>
      <c r="I57" s="27"/>
      <c r="J57" s="27"/>
      <c r="K57" s="27"/>
      <c r="L57" s="27"/>
      <c r="M57" s="28" t="s">
        <v>74</v>
      </c>
      <c r="N57" s="27"/>
      <c r="O57" s="5"/>
      <c r="P57" s="22"/>
      <c r="Q57" s="5"/>
      <c r="R57" s="13">
        <v>6000</v>
      </c>
      <c r="S57" s="13"/>
      <c r="T57" s="13"/>
      <c r="U57" s="18"/>
      <c r="V57" s="22"/>
      <c r="W57" s="5"/>
      <c r="X57" s="30">
        <v>7000</v>
      </c>
      <c r="Y57" s="16"/>
      <c r="Z57" s="30"/>
      <c r="AA57" s="5"/>
    </row>
    <row r="58" spans="2:27" x14ac:dyDescent="0.25">
      <c r="B58" s="2">
        <v>1751</v>
      </c>
      <c r="C58" s="2" t="s">
        <v>75</v>
      </c>
      <c r="E58" s="28">
        <v>667</v>
      </c>
      <c r="F58" s="27"/>
      <c r="G58" s="28">
        <v>0</v>
      </c>
      <c r="H58" s="27"/>
      <c r="I58" s="27"/>
      <c r="J58" s="27"/>
      <c r="K58" s="27"/>
      <c r="L58" s="27"/>
      <c r="M58" s="28" t="s">
        <v>76</v>
      </c>
      <c r="N58" s="27"/>
      <c r="O58" s="5"/>
      <c r="P58" s="22"/>
      <c r="Q58" s="5"/>
      <c r="R58" s="13">
        <v>0</v>
      </c>
      <c r="S58" s="13"/>
      <c r="T58" s="13"/>
      <c r="U58" s="18"/>
      <c r="V58" s="22"/>
      <c r="W58" s="5"/>
      <c r="X58" s="30"/>
      <c r="Y58" s="16"/>
      <c r="Z58" s="30"/>
      <c r="AA58" s="5"/>
    </row>
    <row r="59" spans="2:27" x14ac:dyDescent="0.25">
      <c r="B59" s="2">
        <v>1752</v>
      </c>
      <c r="C59" s="2" t="s">
        <v>77</v>
      </c>
      <c r="E59" s="28">
        <v>1000</v>
      </c>
      <c r="F59" s="27"/>
      <c r="G59" s="28">
        <v>1000</v>
      </c>
      <c r="H59" s="27"/>
      <c r="I59" s="27"/>
      <c r="J59" s="27"/>
      <c r="K59" s="27"/>
      <c r="L59" s="27"/>
      <c r="M59" s="28">
        <v>1000</v>
      </c>
      <c r="N59" s="27"/>
      <c r="O59" s="5"/>
      <c r="P59" s="22"/>
      <c r="Q59" s="5"/>
      <c r="R59" s="13">
        <v>1000</v>
      </c>
      <c r="S59" s="13"/>
      <c r="T59" s="13"/>
      <c r="U59" s="18"/>
      <c r="V59" s="22"/>
      <c r="W59" s="5"/>
      <c r="X59" s="30">
        <v>1000</v>
      </c>
      <c r="Y59" s="16"/>
      <c r="Z59" s="30"/>
      <c r="AA59" s="5"/>
    </row>
    <row r="60" spans="2:27" x14ac:dyDescent="0.25"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5"/>
      <c r="P60" s="22"/>
      <c r="Q60" s="5"/>
      <c r="R60" s="13"/>
      <c r="S60" s="13"/>
      <c r="T60" s="13"/>
      <c r="U60" s="18"/>
      <c r="V60" s="22"/>
      <c r="W60" s="5"/>
      <c r="X60" s="30"/>
      <c r="Y60" s="16"/>
      <c r="Z60" s="30"/>
      <c r="AA60" s="5"/>
    </row>
    <row r="61" spans="2:27" x14ac:dyDescent="0.25">
      <c r="B61" s="2">
        <v>4200</v>
      </c>
      <c r="C61" s="2" t="s">
        <v>78</v>
      </c>
      <c r="E61" s="28" t="s">
        <v>31</v>
      </c>
      <c r="F61" s="27"/>
      <c r="G61" s="27"/>
      <c r="H61" s="27"/>
      <c r="I61" s="28">
        <v>3343</v>
      </c>
      <c r="J61" s="27"/>
      <c r="K61" s="28">
        <v>3350</v>
      </c>
      <c r="L61" s="27"/>
      <c r="M61" s="28">
        <v>7</v>
      </c>
      <c r="N61" s="27"/>
      <c r="O61" s="5"/>
      <c r="P61" s="22"/>
      <c r="Q61" s="5"/>
      <c r="R61" s="13"/>
      <c r="S61" s="13"/>
      <c r="T61" s="14">
        <v>3500</v>
      </c>
      <c r="U61" s="19"/>
      <c r="V61" s="23"/>
      <c r="W61" s="5"/>
      <c r="X61" s="30"/>
      <c r="Y61" s="16"/>
      <c r="Z61" s="30">
        <v>3500</v>
      </c>
      <c r="AA61" s="5"/>
    </row>
    <row r="62" spans="2:27" x14ac:dyDescent="0.25">
      <c r="B62" s="2">
        <v>4205</v>
      </c>
      <c r="C62" s="2" t="s">
        <v>79</v>
      </c>
      <c r="E62" s="28" t="s">
        <v>31</v>
      </c>
      <c r="F62" s="27"/>
      <c r="G62" s="27"/>
      <c r="H62" s="27"/>
      <c r="I62" s="28">
        <v>2485</v>
      </c>
      <c r="J62" s="27"/>
      <c r="K62" s="28">
        <v>1500</v>
      </c>
      <c r="L62" s="27"/>
      <c r="M62" s="28" t="s">
        <v>80</v>
      </c>
      <c r="N62" s="27"/>
      <c r="O62" s="5"/>
      <c r="P62" s="22"/>
      <c r="Q62" s="5"/>
      <c r="R62" s="13"/>
      <c r="S62" s="13"/>
      <c r="T62" s="14">
        <v>3500</v>
      </c>
      <c r="U62" s="19"/>
      <c r="V62" s="23"/>
      <c r="W62" s="5"/>
      <c r="X62" s="30"/>
      <c r="Y62" s="16"/>
      <c r="Z62" s="30">
        <v>3500</v>
      </c>
      <c r="AA62" s="5"/>
    </row>
    <row r="63" spans="2:27" x14ac:dyDescent="0.25">
      <c r="B63" s="2">
        <v>4210</v>
      </c>
      <c r="C63" s="2" t="s">
        <v>81</v>
      </c>
      <c r="E63" s="28" t="s">
        <v>31</v>
      </c>
      <c r="F63" s="27"/>
      <c r="G63" s="27"/>
      <c r="H63" s="27"/>
      <c r="I63" s="28">
        <v>145</v>
      </c>
      <c r="J63" s="27"/>
      <c r="K63" s="28">
        <v>400</v>
      </c>
      <c r="L63" s="27"/>
      <c r="M63" s="28">
        <v>255</v>
      </c>
      <c r="N63" s="27"/>
      <c r="O63" s="5"/>
      <c r="P63" s="22"/>
      <c r="Q63" s="5"/>
      <c r="R63" s="13"/>
      <c r="S63" s="13"/>
      <c r="T63" s="14">
        <v>400</v>
      </c>
      <c r="U63" s="19"/>
      <c r="V63" s="23"/>
      <c r="W63" s="5"/>
      <c r="X63" s="30"/>
      <c r="Y63" s="16"/>
      <c r="Z63" s="30">
        <v>400</v>
      </c>
      <c r="AA63" s="5"/>
    </row>
    <row r="64" spans="2:27" x14ac:dyDescent="0.25">
      <c r="B64" s="2">
        <v>4215</v>
      </c>
      <c r="C64" s="2" t="s">
        <v>82</v>
      </c>
      <c r="E64" s="28" t="s">
        <v>31</v>
      </c>
      <c r="F64" s="27"/>
      <c r="G64" s="27"/>
      <c r="H64" s="27"/>
      <c r="I64" s="28">
        <v>285</v>
      </c>
      <c r="J64" s="27"/>
      <c r="K64" s="28">
        <v>500</v>
      </c>
      <c r="L64" s="27"/>
      <c r="M64" s="28">
        <v>215</v>
      </c>
      <c r="N64" s="27"/>
      <c r="O64" s="5"/>
      <c r="P64" s="22"/>
      <c r="Q64" s="5"/>
      <c r="R64" s="13"/>
      <c r="S64" s="13"/>
      <c r="T64" s="14">
        <v>500</v>
      </c>
      <c r="U64" s="19"/>
      <c r="V64" s="23"/>
      <c r="W64" s="5"/>
      <c r="X64" s="30"/>
      <c r="Y64" s="16"/>
      <c r="Z64" s="30">
        <v>500</v>
      </c>
      <c r="AA64" s="5"/>
    </row>
    <row r="65" spans="2:27" x14ac:dyDescent="0.25">
      <c r="B65" s="2">
        <v>4300</v>
      </c>
      <c r="C65" s="2" t="s">
        <v>83</v>
      </c>
      <c r="E65" s="28" t="s">
        <v>31</v>
      </c>
      <c r="F65" s="27"/>
      <c r="G65" s="27"/>
      <c r="H65" s="27"/>
      <c r="I65" s="28">
        <v>0</v>
      </c>
      <c r="J65" s="27"/>
      <c r="K65" s="28">
        <v>300</v>
      </c>
      <c r="L65" s="27"/>
      <c r="M65" s="28">
        <v>300</v>
      </c>
      <c r="N65" s="27"/>
      <c r="O65" s="5"/>
      <c r="P65" s="22"/>
      <c r="Q65" s="5"/>
      <c r="R65" s="13"/>
      <c r="S65" s="13"/>
      <c r="T65" s="14">
        <v>0</v>
      </c>
      <c r="U65" s="19"/>
      <c r="V65" s="23"/>
      <c r="W65" s="5"/>
      <c r="X65" s="30"/>
      <c r="Y65" s="16"/>
      <c r="Z65" s="30">
        <v>0</v>
      </c>
      <c r="AA65" s="5"/>
    </row>
    <row r="66" spans="2:27" x14ac:dyDescent="0.25">
      <c r="B66" s="2">
        <v>4305</v>
      </c>
      <c r="C66" s="2" t="s">
        <v>84</v>
      </c>
      <c r="E66" s="28" t="s">
        <v>31</v>
      </c>
      <c r="F66" s="27"/>
      <c r="G66" s="27"/>
      <c r="H66" s="27"/>
      <c r="I66" s="28">
        <v>2137</v>
      </c>
      <c r="J66" s="27"/>
      <c r="K66" s="28">
        <v>5000</v>
      </c>
      <c r="L66" s="27"/>
      <c r="M66" s="28">
        <v>2863</v>
      </c>
      <c r="N66" s="27"/>
      <c r="O66" s="5"/>
      <c r="P66" s="22"/>
      <c r="Q66" s="5"/>
      <c r="R66" s="13"/>
      <c r="S66" s="13"/>
      <c r="T66" s="14">
        <v>5000</v>
      </c>
      <c r="U66" s="19"/>
      <c r="V66" s="23"/>
      <c r="W66" s="5"/>
      <c r="X66" s="30"/>
      <c r="Y66" s="16"/>
      <c r="Z66" s="30">
        <v>5000</v>
      </c>
      <c r="AA66" s="5"/>
    </row>
    <row r="67" spans="2:27" x14ac:dyDescent="0.25">
      <c r="B67" s="2">
        <v>4306</v>
      </c>
      <c r="C67" s="2" t="s">
        <v>85</v>
      </c>
      <c r="E67" s="28" t="s">
        <v>31</v>
      </c>
      <c r="F67" s="27"/>
      <c r="G67" s="27"/>
      <c r="H67" s="27"/>
      <c r="I67" s="28">
        <v>170</v>
      </c>
      <c r="J67" s="27"/>
      <c r="K67" s="28">
        <v>800</v>
      </c>
      <c r="L67" s="27"/>
      <c r="M67" s="28">
        <v>630</v>
      </c>
      <c r="N67" s="27"/>
      <c r="O67" s="5"/>
      <c r="P67" s="22"/>
      <c r="Q67" s="5"/>
      <c r="R67" s="13"/>
      <c r="S67" s="13"/>
      <c r="T67" s="14">
        <v>800</v>
      </c>
      <c r="U67" s="19"/>
      <c r="V67" s="23"/>
      <c r="W67" s="5"/>
      <c r="X67" s="30"/>
      <c r="Y67" s="16"/>
      <c r="Z67" s="30">
        <v>800</v>
      </c>
      <c r="AA67" s="5"/>
    </row>
    <row r="68" spans="2:27" x14ac:dyDescent="0.25">
      <c r="B68" s="2">
        <v>4310</v>
      </c>
      <c r="C68" s="2" t="s">
        <v>86</v>
      </c>
      <c r="E68" s="28" t="s">
        <v>31</v>
      </c>
      <c r="F68" s="27"/>
      <c r="G68" s="27"/>
      <c r="H68" s="27"/>
      <c r="I68" s="28">
        <v>275</v>
      </c>
      <c r="J68" s="27"/>
      <c r="K68" s="28">
        <v>400</v>
      </c>
      <c r="L68" s="27"/>
      <c r="M68" s="28">
        <v>125</v>
      </c>
      <c r="N68" s="27"/>
      <c r="O68" s="5"/>
      <c r="P68" s="22"/>
      <c r="Q68" s="5"/>
      <c r="R68" s="13"/>
      <c r="S68" s="13"/>
      <c r="T68" s="14">
        <v>550</v>
      </c>
      <c r="U68" s="19"/>
      <c r="V68" s="23"/>
      <c r="W68" s="5"/>
      <c r="X68" s="30"/>
      <c r="Y68" s="16"/>
      <c r="Z68" s="30">
        <v>600</v>
      </c>
      <c r="AA68" s="5"/>
    </row>
    <row r="69" spans="2:27" x14ac:dyDescent="0.25">
      <c r="B69" s="2">
        <v>4325</v>
      </c>
      <c r="C69" s="2" t="s">
        <v>87</v>
      </c>
      <c r="E69" s="28" t="s">
        <v>31</v>
      </c>
      <c r="F69" s="27"/>
      <c r="G69" s="27"/>
      <c r="H69" s="27"/>
      <c r="I69" s="28">
        <v>0</v>
      </c>
      <c r="J69" s="27"/>
      <c r="K69" s="28">
        <v>1500</v>
      </c>
      <c r="L69" s="27"/>
      <c r="M69" s="28">
        <v>1500</v>
      </c>
      <c r="N69" s="27"/>
      <c r="O69" s="5"/>
      <c r="P69" s="22"/>
      <c r="Q69" s="5"/>
      <c r="R69" s="13"/>
      <c r="S69" s="13"/>
      <c r="T69" s="14">
        <v>1500</v>
      </c>
      <c r="U69" s="19"/>
      <c r="V69" s="23"/>
      <c r="W69" s="5"/>
      <c r="X69" s="30"/>
      <c r="Y69" s="16"/>
      <c r="Z69" s="30">
        <v>1600</v>
      </c>
      <c r="AA69" s="5"/>
    </row>
    <row r="70" spans="2:27" x14ac:dyDescent="0.25">
      <c r="B70" s="2">
        <v>4330</v>
      </c>
      <c r="C70" s="2" t="s">
        <v>88</v>
      </c>
      <c r="E70" s="28" t="s">
        <v>31</v>
      </c>
      <c r="F70" s="27"/>
      <c r="G70" s="27"/>
      <c r="H70" s="27"/>
      <c r="I70" s="28">
        <v>0</v>
      </c>
      <c r="J70" s="27"/>
      <c r="K70" s="28">
        <v>2500</v>
      </c>
      <c r="L70" s="27"/>
      <c r="M70" s="28">
        <v>2500</v>
      </c>
      <c r="N70" s="27"/>
      <c r="O70" s="5"/>
      <c r="P70" s="22"/>
      <c r="Q70" s="5"/>
      <c r="R70" s="13"/>
      <c r="S70" s="13"/>
      <c r="T70" s="14">
        <v>2500</v>
      </c>
      <c r="U70" s="19"/>
      <c r="V70" s="23"/>
      <c r="W70" s="5"/>
      <c r="X70" s="30"/>
      <c r="Y70" s="16"/>
      <c r="Z70" s="30">
        <v>2500</v>
      </c>
      <c r="AA70" s="5"/>
    </row>
    <row r="71" spans="2:27" x14ac:dyDescent="0.25">
      <c r="B71" s="2">
        <v>4340</v>
      </c>
      <c r="C71" s="2" t="s">
        <v>89</v>
      </c>
      <c r="E71" s="28" t="s">
        <v>31</v>
      </c>
      <c r="F71" s="27"/>
      <c r="G71" s="27"/>
      <c r="H71" s="27"/>
      <c r="I71" s="28">
        <v>0</v>
      </c>
      <c r="J71" s="27"/>
      <c r="K71" s="28">
        <v>1000</v>
      </c>
      <c r="L71" s="27"/>
      <c r="M71" s="28">
        <v>1000</v>
      </c>
      <c r="N71" s="27"/>
      <c r="O71" s="5"/>
      <c r="P71" s="22"/>
      <c r="Q71" s="5"/>
      <c r="R71" s="13"/>
      <c r="S71" s="13"/>
      <c r="T71" s="14">
        <v>500</v>
      </c>
      <c r="U71" s="19"/>
      <c r="V71" s="23"/>
      <c r="W71" s="5"/>
      <c r="X71" s="30"/>
      <c r="Y71" s="16"/>
      <c r="Z71" s="30">
        <v>500</v>
      </c>
      <c r="AA71" s="5"/>
    </row>
    <row r="72" spans="2:27" x14ac:dyDescent="0.25">
      <c r="B72" s="2">
        <v>4341</v>
      </c>
      <c r="C72" s="2" t="s">
        <v>90</v>
      </c>
      <c r="E72" s="28" t="s">
        <v>31</v>
      </c>
      <c r="F72" s="27"/>
      <c r="G72" s="27"/>
      <c r="H72" s="27"/>
      <c r="I72" s="28">
        <v>2200</v>
      </c>
      <c r="J72" s="27"/>
      <c r="K72" s="28">
        <v>0</v>
      </c>
      <c r="L72" s="27"/>
      <c r="M72" s="28" t="s">
        <v>91</v>
      </c>
      <c r="N72" s="27"/>
      <c r="O72" s="5"/>
      <c r="P72" s="22"/>
      <c r="Q72" s="5"/>
      <c r="R72" s="13"/>
      <c r="S72" s="13"/>
      <c r="T72" s="14">
        <v>750</v>
      </c>
      <c r="U72" s="19"/>
      <c r="V72" s="23"/>
      <c r="W72" s="5"/>
      <c r="X72" s="30"/>
      <c r="Y72" s="16"/>
      <c r="Z72" s="30">
        <v>750</v>
      </c>
      <c r="AA72" s="5"/>
    </row>
    <row r="73" spans="2:27" x14ac:dyDescent="0.25">
      <c r="B73" s="2">
        <v>4343</v>
      </c>
      <c r="C73" s="2" t="s">
        <v>92</v>
      </c>
      <c r="E73" s="28" t="s">
        <v>31</v>
      </c>
      <c r="F73" s="27"/>
      <c r="G73" s="27"/>
      <c r="H73" s="27"/>
      <c r="I73" s="28">
        <v>0</v>
      </c>
      <c r="J73" s="27"/>
      <c r="K73" s="28">
        <v>15000</v>
      </c>
      <c r="L73" s="27"/>
      <c r="M73" s="28">
        <v>15000</v>
      </c>
      <c r="N73" s="27"/>
      <c r="O73" s="5"/>
      <c r="P73" s="22">
        <v>15000</v>
      </c>
      <c r="Q73" s="5"/>
      <c r="R73" s="13"/>
      <c r="S73" s="13"/>
      <c r="T73" s="14">
        <v>20000</v>
      </c>
      <c r="U73" s="19"/>
      <c r="V73" s="23"/>
      <c r="W73" s="5"/>
      <c r="X73" s="30"/>
      <c r="Y73" s="16"/>
      <c r="Z73" s="30">
        <v>30000</v>
      </c>
      <c r="AA73" s="5"/>
    </row>
    <row r="74" spans="2:27" x14ac:dyDescent="0.25">
      <c r="E74" s="27"/>
      <c r="F74" s="27"/>
      <c r="G74" s="27"/>
      <c r="H74" s="27"/>
      <c r="I74" s="28"/>
      <c r="J74" s="27"/>
      <c r="K74" s="28"/>
      <c r="L74" s="27"/>
      <c r="M74" s="28" t="s">
        <v>93</v>
      </c>
      <c r="N74" s="27"/>
      <c r="O74" s="5"/>
      <c r="P74" s="22"/>
      <c r="Q74" s="5"/>
      <c r="R74" s="13"/>
      <c r="S74" s="13"/>
      <c r="T74" s="13"/>
      <c r="U74" s="18"/>
      <c r="V74" s="22"/>
      <c r="W74" s="5"/>
      <c r="X74" s="30"/>
      <c r="Y74" s="16"/>
      <c r="Z74" s="30"/>
      <c r="AA74" s="5"/>
    </row>
    <row r="75" spans="2:27" x14ac:dyDescent="0.25">
      <c r="B75" s="1">
        <v>240</v>
      </c>
      <c r="C75" s="1" t="s">
        <v>94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"/>
      <c r="P75" s="22"/>
      <c r="Q75" s="5"/>
      <c r="R75" s="13"/>
      <c r="S75" s="13"/>
      <c r="T75" s="13"/>
      <c r="U75" s="18"/>
      <c r="V75" s="22"/>
      <c r="W75" s="5"/>
      <c r="X75" s="30"/>
      <c r="Y75" s="16"/>
      <c r="Z75" s="30"/>
      <c r="AA75" s="5"/>
    </row>
    <row r="76" spans="2:27" x14ac:dyDescent="0.25">
      <c r="B76" s="2">
        <v>1400</v>
      </c>
      <c r="C76" s="2" t="s">
        <v>95</v>
      </c>
      <c r="E76" s="28">
        <v>3016</v>
      </c>
      <c r="F76" s="27"/>
      <c r="G76" s="28">
        <v>1700</v>
      </c>
      <c r="H76" s="27"/>
      <c r="I76" s="27"/>
      <c r="J76" s="27"/>
      <c r="K76" s="27"/>
      <c r="L76" s="27"/>
      <c r="M76" s="28" t="s">
        <v>96</v>
      </c>
      <c r="N76" s="27"/>
      <c r="O76" s="5"/>
      <c r="P76" s="22"/>
      <c r="Q76" s="5"/>
      <c r="R76" s="14">
        <v>2500</v>
      </c>
      <c r="S76" s="13"/>
      <c r="T76" s="13"/>
      <c r="U76" s="18"/>
      <c r="V76" s="22"/>
      <c r="W76" s="5"/>
      <c r="X76" s="30">
        <v>3000</v>
      </c>
      <c r="Y76" s="16"/>
      <c r="Z76" s="30"/>
      <c r="AA76" s="5"/>
    </row>
    <row r="77" spans="2:27" x14ac:dyDescent="0.25">
      <c r="B77" s="2">
        <v>1410</v>
      </c>
      <c r="C77" s="2" t="s">
        <v>97</v>
      </c>
      <c r="E77" s="28">
        <v>3142</v>
      </c>
      <c r="F77" s="27"/>
      <c r="G77" s="28">
        <v>4100</v>
      </c>
      <c r="H77" s="27"/>
      <c r="I77" s="27"/>
      <c r="J77" s="27"/>
      <c r="K77" s="27"/>
      <c r="L77" s="27"/>
      <c r="M77" s="28">
        <v>958</v>
      </c>
      <c r="N77" s="27"/>
      <c r="O77" s="5"/>
      <c r="P77" s="22"/>
      <c r="Q77" s="5"/>
      <c r="R77" s="14">
        <v>2500</v>
      </c>
      <c r="S77" s="13"/>
      <c r="T77" s="13"/>
      <c r="U77" s="18"/>
      <c r="V77" s="22"/>
      <c r="W77" s="5"/>
      <c r="X77" s="30">
        <v>3000</v>
      </c>
      <c r="Y77" s="16"/>
      <c r="Z77" s="30"/>
      <c r="AA77" s="5"/>
    </row>
    <row r="78" spans="2:27" x14ac:dyDescent="0.25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5"/>
      <c r="P78" s="22"/>
      <c r="Q78" s="5"/>
      <c r="R78" s="13"/>
      <c r="S78" s="13"/>
      <c r="T78" s="13"/>
      <c r="U78" s="18"/>
      <c r="V78" s="22"/>
      <c r="W78" s="5"/>
      <c r="X78" s="30"/>
      <c r="Y78" s="16"/>
      <c r="Z78" s="30"/>
      <c r="AA78" s="5"/>
    </row>
    <row r="79" spans="2:27" x14ac:dyDescent="0.25">
      <c r="B79" s="2">
        <v>4205</v>
      </c>
      <c r="C79" s="2" t="s">
        <v>79</v>
      </c>
      <c r="E79" s="28" t="s">
        <v>31</v>
      </c>
      <c r="F79" s="27"/>
      <c r="G79" s="27"/>
      <c r="H79" s="27"/>
      <c r="I79" s="28">
        <v>51</v>
      </c>
      <c r="J79" s="27"/>
      <c r="K79" s="28">
        <v>300</v>
      </c>
      <c r="L79" s="27"/>
      <c r="M79" s="28">
        <v>249</v>
      </c>
      <c r="N79" s="27"/>
      <c r="O79" s="5"/>
      <c r="P79" s="22"/>
      <c r="Q79" s="5"/>
      <c r="R79" s="13"/>
      <c r="S79" s="13"/>
      <c r="T79" s="14">
        <v>100</v>
      </c>
      <c r="U79" s="19"/>
      <c r="V79" s="23"/>
      <c r="W79" s="5"/>
      <c r="X79" s="30"/>
      <c r="Y79" s="16"/>
      <c r="Z79" s="30">
        <v>100</v>
      </c>
      <c r="AA79" s="5"/>
    </row>
    <row r="80" spans="2:27" x14ac:dyDescent="0.25">
      <c r="B80" s="2">
        <v>4210</v>
      </c>
      <c r="C80" s="2" t="s">
        <v>81</v>
      </c>
      <c r="E80" s="28" t="s">
        <v>31</v>
      </c>
      <c r="F80" s="27"/>
      <c r="G80" s="27"/>
      <c r="H80" s="27"/>
      <c r="I80" s="28">
        <v>39</v>
      </c>
      <c r="J80" s="27"/>
      <c r="K80" s="28">
        <v>200</v>
      </c>
      <c r="L80" s="27"/>
      <c r="M80" s="28">
        <v>161</v>
      </c>
      <c r="N80" s="27"/>
      <c r="O80" s="5"/>
      <c r="P80" s="22"/>
      <c r="Q80" s="5"/>
      <c r="R80" s="13"/>
      <c r="S80" s="13"/>
      <c r="T80" s="14">
        <v>100</v>
      </c>
      <c r="U80" s="19"/>
      <c r="V80" s="23"/>
      <c r="W80" s="5"/>
      <c r="X80" s="30"/>
      <c r="Y80" s="16"/>
      <c r="Z80" s="30">
        <v>100</v>
      </c>
      <c r="AA80" s="5"/>
    </row>
    <row r="81" spans="2:27" x14ac:dyDescent="0.25">
      <c r="B81" s="2">
        <v>4305</v>
      </c>
      <c r="C81" s="2" t="s">
        <v>84</v>
      </c>
      <c r="E81" s="28" t="s">
        <v>31</v>
      </c>
      <c r="F81" s="27"/>
      <c r="G81" s="27"/>
      <c r="H81" s="27"/>
      <c r="I81" s="28">
        <v>0</v>
      </c>
      <c r="J81" s="27"/>
      <c r="K81" s="28">
        <v>5000</v>
      </c>
      <c r="L81" s="27"/>
      <c r="M81" s="28">
        <v>5000</v>
      </c>
      <c r="N81" s="27"/>
      <c r="O81" s="5"/>
      <c r="P81" s="22">
        <v>23000</v>
      </c>
      <c r="Q81" s="5"/>
      <c r="R81" s="13"/>
      <c r="S81" s="13"/>
      <c r="T81" s="14">
        <v>2500</v>
      </c>
      <c r="U81" s="19"/>
      <c r="V81" s="23"/>
      <c r="W81" s="5"/>
      <c r="X81" s="30"/>
      <c r="Y81" s="16"/>
      <c r="Z81" s="30">
        <v>2500</v>
      </c>
      <c r="AA81" s="5"/>
    </row>
    <row r="82" spans="2:27" x14ac:dyDescent="0.25">
      <c r="D82" s="2" t="s">
        <v>98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5"/>
      <c r="P82" s="22"/>
      <c r="Q82" s="5"/>
      <c r="R82" s="13"/>
      <c r="S82" s="13"/>
      <c r="T82" s="13"/>
      <c r="U82" s="18"/>
      <c r="V82" s="22"/>
      <c r="W82" s="5"/>
      <c r="X82" s="30"/>
      <c r="Y82" s="16"/>
      <c r="Z82" s="30"/>
      <c r="AA82" s="5"/>
    </row>
    <row r="83" spans="2:27" x14ac:dyDescent="0.25">
      <c r="B83" s="1">
        <v>241</v>
      </c>
      <c r="C83" s="1" t="s">
        <v>99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5"/>
      <c r="P83" s="22"/>
      <c r="Q83" s="5"/>
      <c r="R83" s="13"/>
      <c r="S83" s="13"/>
      <c r="T83" s="13"/>
      <c r="U83" s="18"/>
      <c r="V83" s="22"/>
      <c r="W83" s="5"/>
      <c r="X83" s="30"/>
      <c r="Y83" s="16"/>
      <c r="Z83" s="30"/>
      <c r="AA83" s="5"/>
    </row>
    <row r="84" spans="2:27" x14ac:dyDescent="0.25">
      <c r="B84" s="2">
        <v>1250</v>
      </c>
      <c r="C84" s="2" t="s">
        <v>100</v>
      </c>
      <c r="E84" s="28">
        <v>10995</v>
      </c>
      <c r="F84" s="27"/>
      <c r="G84" s="28">
        <v>6000</v>
      </c>
      <c r="H84" s="27"/>
      <c r="I84" s="27"/>
      <c r="J84" s="27"/>
      <c r="K84" s="27"/>
      <c r="L84" s="27"/>
      <c r="M84" s="28" t="s">
        <v>101</v>
      </c>
      <c r="N84" s="27"/>
      <c r="O84" s="5"/>
      <c r="P84" s="22"/>
      <c r="Q84" s="5"/>
      <c r="R84" s="13"/>
      <c r="S84" s="13"/>
      <c r="T84" s="13"/>
      <c r="U84" s="18"/>
      <c r="V84" s="22"/>
      <c r="W84" s="5"/>
      <c r="X84" s="30">
        <v>20000</v>
      </c>
      <c r="Y84" s="16"/>
      <c r="Z84" s="30"/>
      <c r="AA84" s="5"/>
    </row>
    <row r="85" spans="2:27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5"/>
      <c r="P85" s="22"/>
      <c r="Q85" s="5"/>
      <c r="R85" s="13"/>
      <c r="S85" s="13"/>
      <c r="T85" s="13"/>
      <c r="U85" s="18"/>
      <c r="V85" s="22"/>
      <c r="W85" s="5"/>
      <c r="X85" s="30"/>
      <c r="Y85" s="16"/>
      <c r="Z85" s="30"/>
      <c r="AA85" s="5"/>
    </row>
    <row r="86" spans="2:27" x14ac:dyDescent="0.25">
      <c r="B86" s="2">
        <v>4269</v>
      </c>
      <c r="C86" s="2" t="s">
        <v>102</v>
      </c>
      <c r="E86" s="28" t="s">
        <v>31</v>
      </c>
      <c r="F86" s="27"/>
      <c r="G86" s="27"/>
      <c r="H86" s="27"/>
      <c r="I86" s="28">
        <v>5245</v>
      </c>
      <c r="J86" s="27"/>
      <c r="K86" s="28">
        <v>6000</v>
      </c>
      <c r="L86" s="27"/>
      <c r="M86" s="28">
        <v>755</v>
      </c>
      <c r="N86" s="27"/>
      <c r="O86" s="5"/>
      <c r="P86" s="22"/>
      <c r="Q86" s="5"/>
      <c r="R86" s="14"/>
      <c r="S86" s="13"/>
      <c r="T86" s="13">
        <v>0</v>
      </c>
      <c r="U86" s="18"/>
      <c r="V86" s="22"/>
      <c r="W86" s="5"/>
      <c r="X86" s="30"/>
      <c r="Y86" s="16"/>
      <c r="Z86" s="30">
        <v>0</v>
      </c>
      <c r="AA86" s="5"/>
    </row>
    <row r="87" spans="2:27" x14ac:dyDescent="0.25">
      <c r="B87" s="2">
        <v>4271</v>
      </c>
      <c r="C87" s="2" t="s">
        <v>103</v>
      </c>
      <c r="E87" s="28" t="s">
        <v>31</v>
      </c>
      <c r="F87" s="27"/>
      <c r="G87" s="27"/>
      <c r="H87" s="27"/>
      <c r="I87" s="28">
        <v>0</v>
      </c>
      <c r="J87" s="27"/>
      <c r="K87" s="28">
        <v>30000</v>
      </c>
      <c r="L87" s="27"/>
      <c r="M87" s="28">
        <v>30000</v>
      </c>
      <c r="N87" s="27"/>
      <c r="O87" s="5"/>
      <c r="P87" s="22">
        <v>55000</v>
      </c>
      <c r="Q87" s="5"/>
      <c r="R87" s="14"/>
      <c r="S87" s="13"/>
      <c r="T87" s="13">
        <v>20000</v>
      </c>
      <c r="U87" s="18"/>
      <c r="V87" s="22"/>
      <c r="W87" s="5"/>
      <c r="X87" s="30"/>
      <c r="Y87" s="16"/>
      <c r="Z87" s="30">
        <v>0</v>
      </c>
      <c r="AA87" s="5"/>
    </row>
    <row r="88" spans="2:27" x14ac:dyDescent="0.25">
      <c r="B88" s="2"/>
      <c r="C88" s="2" t="s">
        <v>104</v>
      </c>
      <c r="E88" s="28"/>
      <c r="F88" s="27"/>
      <c r="G88" s="27"/>
      <c r="H88" s="27"/>
      <c r="I88" s="28"/>
      <c r="J88" s="27"/>
      <c r="K88" s="28"/>
      <c r="L88" s="27"/>
      <c r="M88" s="28"/>
      <c r="N88" s="27"/>
      <c r="O88" s="5"/>
      <c r="P88" s="22"/>
      <c r="Q88" s="5"/>
      <c r="R88" s="14"/>
      <c r="S88" s="13"/>
      <c r="T88" s="13">
        <v>50000</v>
      </c>
      <c r="U88" s="18"/>
      <c r="V88" s="22"/>
      <c r="W88" s="5"/>
      <c r="X88" s="30"/>
      <c r="Y88" s="16"/>
      <c r="Z88" s="30">
        <v>0</v>
      </c>
      <c r="AA88" s="5"/>
    </row>
    <row r="89" spans="2:27" x14ac:dyDescent="0.25">
      <c r="B89" s="2"/>
      <c r="C89" s="2" t="s">
        <v>105</v>
      </c>
      <c r="E89" s="28"/>
      <c r="F89" s="27"/>
      <c r="G89" s="27"/>
      <c r="H89" s="27"/>
      <c r="I89" s="28"/>
      <c r="J89" s="27"/>
      <c r="K89" s="28"/>
      <c r="L89" s="27"/>
      <c r="M89" s="28"/>
      <c r="N89" s="27"/>
      <c r="O89" s="5"/>
      <c r="P89" s="22"/>
      <c r="Q89" s="5"/>
      <c r="R89" s="14"/>
      <c r="S89" s="13"/>
      <c r="T89" s="13">
        <v>6200</v>
      </c>
      <c r="U89" s="18"/>
      <c r="V89" s="22"/>
      <c r="W89" s="5"/>
      <c r="X89" s="30"/>
      <c r="Y89" s="16"/>
      <c r="Z89" s="30">
        <v>6500</v>
      </c>
      <c r="AA89" s="5"/>
    </row>
    <row r="90" spans="2:27" x14ac:dyDescent="0.25">
      <c r="B90" s="2">
        <v>4800</v>
      </c>
      <c r="C90" s="2" t="s">
        <v>106</v>
      </c>
      <c r="E90" s="28" t="s">
        <v>31</v>
      </c>
      <c r="F90" s="27"/>
      <c r="G90" s="27"/>
      <c r="H90" s="27"/>
      <c r="I90" s="28">
        <v>227</v>
      </c>
      <c r="J90" s="27"/>
      <c r="K90" s="28">
        <v>3000</v>
      </c>
      <c r="L90" s="27"/>
      <c r="M90" s="28">
        <v>2773</v>
      </c>
      <c r="N90" s="27"/>
      <c r="O90" s="5"/>
      <c r="P90" s="22">
        <v>6500</v>
      </c>
      <c r="Q90" s="5"/>
      <c r="R90" s="14"/>
      <c r="S90" s="13"/>
      <c r="T90" s="13">
        <v>10000</v>
      </c>
      <c r="U90" s="18"/>
      <c r="V90" s="22"/>
      <c r="W90" s="5"/>
      <c r="X90" s="30"/>
      <c r="Y90" s="16"/>
      <c r="Z90" s="30">
        <v>3500</v>
      </c>
      <c r="AA90" s="5"/>
    </row>
    <row r="91" spans="2:27" x14ac:dyDescent="0.25">
      <c r="B91" s="2"/>
      <c r="C91" s="2" t="s">
        <v>107</v>
      </c>
      <c r="E91" s="28"/>
      <c r="F91" s="27"/>
      <c r="G91" s="27"/>
      <c r="H91" s="27"/>
      <c r="I91" s="28"/>
      <c r="J91" s="27"/>
      <c r="K91" s="28"/>
      <c r="L91" s="27"/>
      <c r="M91" s="28"/>
      <c r="N91" s="27"/>
      <c r="O91" s="5"/>
      <c r="P91" s="22">
        <v>10000</v>
      </c>
      <c r="Q91" s="5"/>
      <c r="R91" s="14"/>
      <c r="S91" s="13"/>
      <c r="T91" s="13">
        <v>0</v>
      </c>
      <c r="U91" s="18"/>
      <c r="V91" s="22"/>
      <c r="W91" s="5"/>
      <c r="X91" s="30"/>
      <c r="Y91" s="16"/>
      <c r="Z91" s="30">
        <v>5000</v>
      </c>
      <c r="AA91" s="5"/>
    </row>
    <row r="92" spans="2:27" x14ac:dyDescent="0.25">
      <c r="E92" s="27"/>
      <c r="F92" s="27"/>
      <c r="G92" s="27"/>
      <c r="H92" s="27"/>
      <c r="I92" s="28"/>
      <c r="J92" s="27"/>
      <c r="K92" s="28"/>
      <c r="L92" s="27"/>
      <c r="M92" s="28" t="s">
        <v>108</v>
      </c>
      <c r="N92" s="27"/>
      <c r="O92" s="5"/>
      <c r="P92" s="22"/>
      <c r="Q92" s="5"/>
      <c r="R92" s="13"/>
      <c r="S92" s="13"/>
      <c r="T92" s="13"/>
      <c r="U92" s="18"/>
      <c r="V92" s="22"/>
      <c r="W92" s="5"/>
      <c r="X92" s="30"/>
      <c r="Y92" s="16"/>
      <c r="Z92" s="30"/>
      <c r="AA92" s="5"/>
    </row>
    <row r="93" spans="2:27" x14ac:dyDescent="0.25">
      <c r="B93" s="1">
        <v>245</v>
      </c>
      <c r="C93" s="1" t="s">
        <v>109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5"/>
      <c r="P93" s="22"/>
      <c r="Q93" s="5"/>
      <c r="R93" s="13"/>
      <c r="S93" s="13"/>
      <c r="T93" s="13"/>
      <c r="U93" s="18"/>
      <c r="V93" s="22"/>
      <c r="W93" s="5"/>
      <c r="X93" s="30"/>
      <c r="Y93" s="16"/>
      <c r="Z93" s="30"/>
      <c r="AA93" s="5"/>
    </row>
    <row r="94" spans="2:27" x14ac:dyDescent="0.25">
      <c r="B94" s="2">
        <v>4125</v>
      </c>
      <c r="C94" s="2" t="s">
        <v>110</v>
      </c>
      <c r="E94" s="28" t="s">
        <v>31</v>
      </c>
      <c r="F94" s="27"/>
      <c r="G94" s="27"/>
      <c r="H94" s="27"/>
      <c r="I94" s="28">
        <v>66</v>
      </c>
      <c r="J94" s="27"/>
      <c r="K94" s="28">
        <v>200</v>
      </c>
      <c r="L94" s="27"/>
      <c r="M94" s="28">
        <v>134</v>
      </c>
      <c r="N94" s="27"/>
      <c r="O94" s="5"/>
      <c r="P94" s="22"/>
      <c r="Q94" s="5"/>
      <c r="R94" s="14"/>
      <c r="S94" s="13"/>
      <c r="T94" s="13">
        <v>200</v>
      </c>
      <c r="U94" s="18"/>
      <c r="V94" s="22"/>
      <c r="W94" s="5"/>
      <c r="X94" s="30"/>
      <c r="Y94" s="16"/>
      <c r="Z94" s="30">
        <v>200</v>
      </c>
      <c r="AA94" s="5"/>
    </row>
    <row r="95" spans="2:27" x14ac:dyDescent="0.25">
      <c r="B95" s="2">
        <v>4145</v>
      </c>
      <c r="C95" s="2" t="s">
        <v>47</v>
      </c>
      <c r="E95" s="28" t="s">
        <v>31</v>
      </c>
      <c r="F95" s="27"/>
      <c r="G95" s="27"/>
      <c r="H95" s="27"/>
      <c r="I95" s="28">
        <v>741</v>
      </c>
      <c r="J95" s="27"/>
      <c r="K95" s="28">
        <v>700</v>
      </c>
      <c r="L95" s="27"/>
      <c r="M95" s="28" t="s">
        <v>111</v>
      </c>
      <c r="N95" s="27"/>
      <c r="O95" s="5"/>
      <c r="P95" s="22"/>
      <c r="Q95" s="5"/>
      <c r="R95" s="14"/>
      <c r="S95" s="13"/>
      <c r="T95" s="13">
        <v>1000</v>
      </c>
      <c r="U95" s="18"/>
      <c r="V95" s="22"/>
      <c r="W95" s="5"/>
      <c r="X95" s="30"/>
      <c r="Y95" s="16"/>
      <c r="Z95" s="30">
        <v>1000</v>
      </c>
      <c r="AA95" s="5"/>
    </row>
    <row r="96" spans="2:27" x14ac:dyDescent="0.25">
      <c r="B96" s="2">
        <v>4170</v>
      </c>
      <c r="C96" s="2" t="s">
        <v>112</v>
      </c>
      <c r="E96" s="28" t="s">
        <v>31</v>
      </c>
      <c r="F96" s="27"/>
      <c r="G96" s="27"/>
      <c r="H96" s="27"/>
      <c r="I96" s="28">
        <v>393</v>
      </c>
      <c r="J96" s="27"/>
      <c r="K96" s="28">
        <v>1000</v>
      </c>
      <c r="L96" s="27"/>
      <c r="M96" s="28">
        <v>607</v>
      </c>
      <c r="N96" s="27"/>
      <c r="O96" s="5"/>
      <c r="P96" s="22"/>
      <c r="Q96" s="5"/>
      <c r="R96" s="14"/>
      <c r="S96" s="13"/>
      <c r="T96" s="13">
        <v>1000</v>
      </c>
      <c r="U96" s="18"/>
      <c r="V96" s="22"/>
      <c r="W96" s="5"/>
      <c r="X96" s="30"/>
      <c r="Y96" s="16"/>
      <c r="Z96" s="30">
        <v>1000</v>
      </c>
      <c r="AA96" s="5"/>
    </row>
    <row r="97" spans="2:27" x14ac:dyDescent="0.25">
      <c r="B97" s="2">
        <v>4175</v>
      </c>
      <c r="C97" s="2" t="s">
        <v>113</v>
      </c>
      <c r="E97" s="28" t="s">
        <v>31</v>
      </c>
      <c r="F97" s="27"/>
      <c r="G97" s="27"/>
      <c r="H97" s="27"/>
      <c r="I97" s="28">
        <v>325</v>
      </c>
      <c r="J97" s="27"/>
      <c r="K97" s="28">
        <v>700</v>
      </c>
      <c r="L97" s="27"/>
      <c r="M97" s="28">
        <v>375</v>
      </c>
      <c r="N97" s="27"/>
      <c r="O97" s="5"/>
      <c r="P97" s="22"/>
      <c r="Q97" s="5"/>
      <c r="R97" s="14"/>
      <c r="S97" s="13"/>
      <c r="T97" s="13">
        <v>700</v>
      </c>
      <c r="U97" s="18"/>
      <c r="V97" s="22"/>
      <c r="W97" s="5"/>
      <c r="X97" s="30"/>
      <c r="Y97" s="16"/>
      <c r="Z97" s="30">
        <v>800</v>
      </c>
      <c r="AA97" s="5"/>
    </row>
    <row r="98" spans="2:27" x14ac:dyDescent="0.25">
      <c r="B98" s="2">
        <v>4215</v>
      </c>
      <c r="C98" s="2" t="s">
        <v>82</v>
      </c>
      <c r="E98" s="28" t="s">
        <v>31</v>
      </c>
      <c r="F98" s="27"/>
      <c r="G98" s="27"/>
      <c r="H98" s="27"/>
      <c r="I98" s="28">
        <v>180</v>
      </c>
      <c r="J98" s="27"/>
      <c r="K98" s="28">
        <v>350</v>
      </c>
      <c r="L98" s="27"/>
      <c r="M98" s="28">
        <v>170</v>
      </c>
      <c r="N98" s="27"/>
      <c r="O98" s="5"/>
      <c r="P98" s="22"/>
      <c r="Q98" s="5"/>
      <c r="R98" s="14"/>
      <c r="S98" s="13"/>
      <c r="T98" s="13">
        <v>400</v>
      </c>
      <c r="U98" s="18"/>
      <c r="V98" s="22"/>
      <c r="W98" s="5"/>
      <c r="X98" s="30"/>
      <c r="Y98" s="16"/>
      <c r="Z98" s="30">
        <v>400</v>
      </c>
      <c r="AA98" s="5"/>
    </row>
    <row r="99" spans="2:27" x14ac:dyDescent="0.25">
      <c r="B99" s="2">
        <v>4260</v>
      </c>
      <c r="C99" s="2" t="s">
        <v>114</v>
      </c>
      <c r="E99" s="28" t="s">
        <v>31</v>
      </c>
      <c r="F99" s="27"/>
      <c r="G99" s="27"/>
      <c r="H99" s="27"/>
      <c r="I99" s="28">
        <v>1740</v>
      </c>
      <c r="J99" s="27"/>
      <c r="K99" s="28">
        <v>1500</v>
      </c>
      <c r="L99" s="27"/>
      <c r="M99" s="28" t="s">
        <v>115</v>
      </c>
      <c r="N99" s="27"/>
      <c r="O99" s="5"/>
      <c r="P99" s="22"/>
      <c r="Q99" s="5"/>
      <c r="R99" s="14"/>
      <c r="S99" s="13"/>
      <c r="T99" s="13">
        <v>2000</v>
      </c>
      <c r="U99" s="18"/>
      <c r="V99" s="22"/>
      <c r="W99" s="5"/>
      <c r="X99" s="30"/>
      <c r="Y99" s="16"/>
      <c r="Z99" s="30">
        <v>2000</v>
      </c>
      <c r="AA99" s="5"/>
    </row>
    <row r="100" spans="2:27" x14ac:dyDescent="0.25">
      <c r="B100" s="2">
        <v>4264</v>
      </c>
      <c r="C100" s="2" t="s">
        <v>116</v>
      </c>
      <c r="E100" s="28" t="s">
        <v>31</v>
      </c>
      <c r="F100" s="27"/>
      <c r="G100" s="27"/>
      <c r="H100" s="27"/>
      <c r="I100" s="28">
        <v>1200</v>
      </c>
      <c r="J100" s="27"/>
      <c r="K100" s="28">
        <v>1440</v>
      </c>
      <c r="L100" s="27"/>
      <c r="M100" s="28">
        <v>240</v>
      </c>
      <c r="N100" s="27"/>
      <c r="O100" s="5"/>
      <c r="P100" s="22"/>
      <c r="Q100" s="5"/>
      <c r="R100" s="14"/>
      <c r="S100" s="13"/>
      <c r="T100" s="13">
        <v>1400</v>
      </c>
      <c r="U100" s="18"/>
      <c r="V100" s="22"/>
      <c r="W100" s="5"/>
      <c r="X100" s="30"/>
      <c r="Y100" s="16"/>
      <c r="Z100" s="30">
        <v>1500</v>
      </c>
      <c r="AA100" s="5"/>
    </row>
    <row r="101" spans="2:27" x14ac:dyDescent="0.25">
      <c r="B101" s="2">
        <v>4265</v>
      </c>
      <c r="C101" s="2" t="s">
        <v>117</v>
      </c>
      <c r="E101" s="28" t="s">
        <v>31</v>
      </c>
      <c r="F101" s="27"/>
      <c r="G101" s="27"/>
      <c r="H101" s="27"/>
      <c r="I101" s="28">
        <v>471</v>
      </c>
      <c r="J101" s="27"/>
      <c r="K101" s="28">
        <v>1000</v>
      </c>
      <c r="L101" s="27"/>
      <c r="M101" s="28">
        <v>529</v>
      </c>
      <c r="N101" s="27"/>
      <c r="O101" s="5"/>
      <c r="P101" s="22"/>
      <c r="Q101" s="5"/>
      <c r="R101" s="14"/>
      <c r="S101" s="13"/>
      <c r="T101" s="13">
        <v>1000</v>
      </c>
      <c r="U101" s="18"/>
      <c r="V101" s="22"/>
      <c r="W101" s="5"/>
      <c r="X101" s="30"/>
      <c r="Y101" s="16"/>
      <c r="Z101" s="30">
        <v>1000</v>
      </c>
      <c r="AA101" s="5"/>
    </row>
    <row r="102" spans="2:27" x14ac:dyDescent="0.25">
      <c r="B102" s="2"/>
      <c r="C102" s="2" t="s">
        <v>118</v>
      </c>
      <c r="E102" s="28"/>
      <c r="F102" s="27"/>
      <c r="G102" s="27"/>
      <c r="H102" s="27"/>
      <c r="I102" s="28"/>
      <c r="J102" s="27"/>
      <c r="K102" s="28"/>
      <c r="L102" s="27"/>
      <c r="M102" s="28"/>
      <c r="N102" s="27"/>
      <c r="O102" s="5"/>
      <c r="P102" s="22"/>
      <c r="Q102" s="5"/>
      <c r="R102" s="14"/>
      <c r="S102" s="13"/>
      <c r="T102" s="13">
        <v>6000</v>
      </c>
      <c r="U102" s="18"/>
      <c r="V102" s="22"/>
      <c r="W102" s="5"/>
      <c r="X102" s="30"/>
      <c r="Y102" s="16"/>
      <c r="Z102" s="30">
        <v>6000</v>
      </c>
      <c r="AA102" s="5"/>
    </row>
    <row r="103" spans="2:27" x14ac:dyDescent="0.25">
      <c r="B103" s="2"/>
      <c r="C103" s="2"/>
      <c r="E103" s="28"/>
      <c r="F103" s="27"/>
      <c r="G103" s="27"/>
      <c r="H103" s="27"/>
      <c r="I103" s="28"/>
      <c r="J103" s="27"/>
      <c r="K103" s="28"/>
      <c r="L103" s="27"/>
      <c r="M103" s="28"/>
      <c r="N103" s="27"/>
      <c r="O103" s="5"/>
      <c r="P103" s="22"/>
      <c r="Q103" s="5"/>
      <c r="R103" s="14"/>
      <c r="S103" s="13"/>
      <c r="T103" s="13"/>
      <c r="U103" s="18"/>
      <c r="V103" s="22"/>
      <c r="W103" s="5"/>
      <c r="X103" s="30"/>
      <c r="Y103" s="16"/>
      <c r="Z103" s="30"/>
      <c r="AA103" s="5"/>
    </row>
    <row r="104" spans="2:27" x14ac:dyDescent="0.25">
      <c r="B104" s="2"/>
      <c r="C104" s="2"/>
      <c r="E104" s="28"/>
      <c r="F104" s="27"/>
      <c r="G104" s="27"/>
      <c r="H104" s="27"/>
      <c r="I104" s="28"/>
      <c r="J104" s="27"/>
      <c r="K104" s="28"/>
      <c r="L104" s="27"/>
      <c r="M104" s="28"/>
      <c r="N104" s="27"/>
      <c r="O104" s="5"/>
      <c r="P104" s="22"/>
      <c r="Q104" s="5"/>
      <c r="R104" s="14"/>
      <c r="S104" s="13"/>
      <c r="T104" s="13"/>
      <c r="U104" s="18"/>
      <c r="V104" s="22"/>
      <c r="W104" s="5"/>
      <c r="X104" s="30"/>
      <c r="Y104" s="16"/>
      <c r="Z104" s="30"/>
      <c r="AA104" s="5"/>
    </row>
    <row r="105" spans="2:27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5"/>
      <c r="P105" s="22"/>
      <c r="Q105" s="5"/>
      <c r="R105" s="13"/>
      <c r="S105" s="13"/>
      <c r="T105" s="13"/>
      <c r="U105" s="18"/>
      <c r="V105" s="22"/>
      <c r="W105" s="5"/>
      <c r="X105" s="30"/>
      <c r="Y105" s="16"/>
      <c r="Z105" s="30"/>
      <c r="AA105" s="5"/>
    </row>
    <row r="106" spans="2:27" x14ac:dyDescent="0.25">
      <c r="B106" s="1">
        <v>250</v>
      </c>
      <c r="C106" s="1" t="s">
        <v>119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5"/>
      <c r="P106" s="22"/>
      <c r="Q106" s="5"/>
      <c r="R106" s="13"/>
      <c r="S106" s="13"/>
      <c r="T106" s="13"/>
      <c r="U106" s="18"/>
      <c r="V106" s="22"/>
      <c r="W106" s="5"/>
      <c r="X106" s="30"/>
      <c r="Y106" s="16"/>
      <c r="Z106" s="30"/>
      <c r="AA106" s="5"/>
    </row>
    <row r="107" spans="2:27" x14ac:dyDescent="0.25">
      <c r="B107" s="2">
        <v>4492</v>
      </c>
      <c r="C107" s="2" t="s">
        <v>120</v>
      </c>
      <c r="E107" s="27"/>
      <c r="F107" s="27"/>
      <c r="G107" s="27"/>
      <c r="H107" s="27"/>
      <c r="I107" s="28">
        <v>6000</v>
      </c>
      <c r="J107" s="27"/>
      <c r="K107" s="28">
        <v>6000</v>
      </c>
      <c r="L107" s="27"/>
      <c r="M107" s="28">
        <v>6000</v>
      </c>
      <c r="N107" s="27"/>
      <c r="O107" s="5"/>
      <c r="P107" s="22"/>
      <c r="Q107" s="5"/>
      <c r="R107" s="14"/>
      <c r="S107" s="13"/>
      <c r="T107" s="13">
        <v>6000</v>
      </c>
      <c r="U107" s="18"/>
      <c r="V107" s="22"/>
      <c r="W107" s="5"/>
      <c r="X107" s="30"/>
      <c r="Y107" s="16"/>
      <c r="Z107" s="30">
        <v>6000</v>
      </c>
      <c r="AA107" s="5"/>
    </row>
    <row r="108" spans="2:27" x14ac:dyDescent="0.25">
      <c r="B108" s="2">
        <v>4494</v>
      </c>
      <c r="C108" s="2" t="s">
        <v>121</v>
      </c>
      <c r="E108" s="27"/>
      <c r="F108" s="27"/>
      <c r="G108" s="27"/>
      <c r="H108" s="27"/>
      <c r="I108" s="28">
        <v>5000</v>
      </c>
      <c r="J108" s="27"/>
      <c r="K108" s="28">
        <v>5000</v>
      </c>
      <c r="L108" s="27"/>
      <c r="M108" s="28">
        <v>5000</v>
      </c>
      <c r="N108" s="27"/>
      <c r="O108" s="5"/>
      <c r="P108" s="22"/>
      <c r="Q108" s="5"/>
      <c r="R108" s="14"/>
      <c r="S108" s="13"/>
      <c r="T108" s="13">
        <v>5000</v>
      </c>
      <c r="U108" s="18"/>
      <c r="V108" s="22"/>
      <c r="W108" s="5"/>
      <c r="X108" s="30"/>
      <c r="Y108" s="16"/>
      <c r="Z108" s="30">
        <v>5000</v>
      </c>
      <c r="AA108" s="5"/>
    </row>
    <row r="109" spans="2:27" x14ac:dyDescent="0.25">
      <c r="B109" s="2">
        <v>4495</v>
      </c>
      <c r="C109" s="2" t="s">
        <v>122</v>
      </c>
      <c r="E109" s="27"/>
      <c r="F109" s="27"/>
      <c r="G109" s="27"/>
      <c r="H109" s="27"/>
      <c r="I109" s="28">
        <v>5000</v>
      </c>
      <c r="J109" s="27"/>
      <c r="K109" s="28">
        <v>5000</v>
      </c>
      <c r="L109" s="27"/>
      <c r="M109" s="28">
        <v>4950</v>
      </c>
      <c r="N109" s="27"/>
      <c r="O109" s="5"/>
      <c r="P109" s="22"/>
      <c r="Q109" s="5"/>
      <c r="R109" s="14"/>
      <c r="S109" s="13"/>
      <c r="T109" s="13">
        <v>5000</v>
      </c>
      <c r="U109" s="18"/>
      <c r="V109" s="22"/>
      <c r="W109" s="5"/>
      <c r="X109" s="30"/>
      <c r="Y109" s="16"/>
      <c r="Z109" s="30">
        <v>5000</v>
      </c>
      <c r="AA109" s="5"/>
    </row>
    <row r="110" spans="2:27" x14ac:dyDescent="0.25">
      <c r="B110" s="2">
        <v>4496</v>
      </c>
      <c r="C110" s="2" t="s">
        <v>123</v>
      </c>
      <c r="E110" s="27"/>
      <c r="F110" s="27"/>
      <c r="G110" s="27"/>
      <c r="H110" s="27"/>
      <c r="I110" s="28">
        <v>3000</v>
      </c>
      <c r="J110" s="27"/>
      <c r="K110" s="28">
        <v>3000</v>
      </c>
      <c r="L110" s="27"/>
      <c r="M110" s="28">
        <v>3000</v>
      </c>
      <c r="N110" s="27"/>
      <c r="O110" s="5"/>
      <c r="P110" s="22"/>
      <c r="Q110" s="5"/>
      <c r="R110" s="14"/>
      <c r="S110" s="13"/>
      <c r="T110" s="13">
        <v>3000</v>
      </c>
      <c r="U110" s="18"/>
      <c r="V110" s="22"/>
      <c r="W110" s="5"/>
      <c r="X110" s="30"/>
      <c r="Y110" s="16"/>
      <c r="Z110" s="30">
        <v>3000</v>
      </c>
      <c r="AA110" s="5"/>
    </row>
    <row r="111" spans="2:27" x14ac:dyDescent="0.25">
      <c r="B111" s="2">
        <v>4500</v>
      </c>
      <c r="C111" s="2" t="s">
        <v>119</v>
      </c>
      <c r="E111" s="27"/>
      <c r="F111" s="27"/>
      <c r="G111" s="27"/>
      <c r="H111" s="27"/>
      <c r="I111" s="28">
        <v>26000</v>
      </c>
      <c r="J111" s="27"/>
      <c r="K111" s="28">
        <v>26000</v>
      </c>
      <c r="L111" s="27"/>
      <c r="M111" s="28">
        <v>6800</v>
      </c>
      <c r="N111" s="27"/>
      <c r="O111" s="5"/>
      <c r="P111" s="22"/>
      <c r="Q111" s="5"/>
      <c r="R111" s="14"/>
      <c r="S111" s="13"/>
      <c r="T111" s="13">
        <v>26000</v>
      </c>
      <c r="U111" s="18"/>
      <c r="V111" s="22"/>
      <c r="W111" s="5"/>
      <c r="X111" s="30"/>
      <c r="Y111" s="16"/>
      <c r="Z111" s="30">
        <v>26000</v>
      </c>
      <c r="AA111" s="5"/>
    </row>
    <row r="112" spans="2:27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5"/>
      <c r="P112" s="22"/>
      <c r="Q112" s="5"/>
      <c r="R112" s="13"/>
      <c r="S112" s="13"/>
      <c r="T112" s="13"/>
      <c r="U112" s="18"/>
      <c r="V112" s="22"/>
      <c r="W112" s="5"/>
      <c r="X112" s="30"/>
      <c r="Y112" s="16"/>
      <c r="Z112" s="30"/>
      <c r="AA112" s="5"/>
    </row>
    <row r="113" spans="2:27" x14ac:dyDescent="0.25">
      <c r="B113" s="1">
        <v>255</v>
      </c>
      <c r="C113" s="1" t="s">
        <v>124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5"/>
      <c r="P113" s="22"/>
      <c r="Q113" s="5"/>
      <c r="R113" s="13"/>
      <c r="S113" s="13"/>
      <c r="T113" s="13"/>
      <c r="U113" s="18"/>
      <c r="V113" s="22"/>
      <c r="W113" s="5"/>
      <c r="X113" s="30"/>
      <c r="Y113" s="16"/>
      <c r="Z113" s="30"/>
      <c r="AA113" s="5"/>
    </row>
    <row r="114" spans="2:27" x14ac:dyDescent="0.25">
      <c r="B114" s="2">
        <v>1710</v>
      </c>
      <c r="C114" s="2" t="s">
        <v>125</v>
      </c>
      <c r="E114" s="28">
        <v>4403</v>
      </c>
      <c r="F114" s="27"/>
      <c r="G114" s="28">
        <v>12000</v>
      </c>
      <c r="H114" s="27"/>
      <c r="I114" s="27"/>
      <c r="J114" s="27"/>
      <c r="K114" s="27"/>
      <c r="L114" s="27"/>
      <c r="M114" s="28">
        <v>7598</v>
      </c>
      <c r="N114" s="27"/>
      <c r="O114" s="5"/>
      <c r="P114" s="22"/>
      <c r="Q114" s="5"/>
      <c r="R114" s="13">
        <v>6000</v>
      </c>
      <c r="S114" s="13"/>
      <c r="T114" s="13"/>
      <c r="U114" s="18"/>
      <c r="V114" s="22"/>
      <c r="W114" s="5"/>
      <c r="X114" s="30">
        <v>6000</v>
      </c>
      <c r="Y114" s="16"/>
      <c r="Z114" s="30"/>
      <c r="AA114" s="5"/>
    </row>
    <row r="115" spans="2:27" x14ac:dyDescent="0.25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5"/>
      <c r="P115" s="22"/>
      <c r="Q115" s="5"/>
      <c r="R115" s="13"/>
      <c r="S115" s="13"/>
      <c r="T115" s="13"/>
      <c r="U115" s="18"/>
      <c r="V115" s="22"/>
      <c r="W115" s="5"/>
      <c r="X115" s="30"/>
      <c r="Y115" s="16"/>
      <c r="Z115" s="30"/>
      <c r="AA115" s="5"/>
    </row>
    <row r="116" spans="2:27" x14ac:dyDescent="0.25">
      <c r="B116" s="2">
        <v>4670</v>
      </c>
      <c r="C116" s="2" t="s">
        <v>126</v>
      </c>
      <c r="E116" s="28" t="s">
        <v>31</v>
      </c>
      <c r="F116" s="27"/>
      <c r="G116" s="27"/>
      <c r="H116" s="27"/>
      <c r="I116" s="28">
        <v>0</v>
      </c>
      <c r="J116" s="27"/>
      <c r="K116" s="28">
        <v>500</v>
      </c>
      <c r="L116" s="27"/>
      <c r="M116" s="28">
        <v>500</v>
      </c>
      <c r="N116" s="27"/>
      <c r="O116" s="5"/>
      <c r="P116" s="22"/>
      <c r="Q116" s="5"/>
      <c r="R116" s="14"/>
      <c r="S116" s="13"/>
      <c r="T116" s="13">
        <v>500</v>
      </c>
      <c r="U116" s="18"/>
      <c r="V116" s="22"/>
      <c r="W116" s="5"/>
      <c r="X116" s="30"/>
      <c r="Y116" s="16"/>
      <c r="Z116" s="30">
        <v>500</v>
      </c>
      <c r="AA116" s="5"/>
    </row>
    <row r="117" spans="2:27" ht="30" x14ac:dyDescent="0.25">
      <c r="B117" s="2">
        <v>4804</v>
      </c>
      <c r="C117" s="4" t="s">
        <v>127</v>
      </c>
      <c r="E117" s="28" t="s">
        <v>31</v>
      </c>
      <c r="F117" s="27"/>
      <c r="G117" s="27"/>
      <c r="H117" s="27"/>
      <c r="I117" s="28">
        <v>1939</v>
      </c>
      <c r="J117" s="27"/>
      <c r="K117" s="28">
        <v>5000</v>
      </c>
      <c r="L117" s="27"/>
      <c r="M117" s="28">
        <v>3061</v>
      </c>
      <c r="N117" s="27"/>
      <c r="O117" s="5"/>
      <c r="P117" s="22"/>
      <c r="Q117" s="5"/>
      <c r="R117" s="14"/>
      <c r="S117" s="13"/>
      <c r="T117" s="13">
        <v>5000</v>
      </c>
      <c r="U117" s="18"/>
      <c r="V117" s="22"/>
      <c r="W117" s="5"/>
      <c r="X117" s="30"/>
      <c r="Y117" s="16"/>
      <c r="Z117" s="30"/>
      <c r="AA117" s="5"/>
    </row>
    <row r="118" spans="2:27" x14ac:dyDescent="0.25">
      <c r="B118" s="2">
        <v>4805</v>
      </c>
      <c r="C118" s="2" t="s">
        <v>128</v>
      </c>
      <c r="E118" s="28" t="s">
        <v>31</v>
      </c>
      <c r="F118" s="27"/>
      <c r="G118" s="27"/>
      <c r="H118" s="27"/>
      <c r="I118" s="28">
        <v>660</v>
      </c>
      <c r="J118" s="27"/>
      <c r="K118" s="28">
        <v>0</v>
      </c>
      <c r="L118" s="27"/>
      <c r="M118" s="28" t="s">
        <v>129</v>
      </c>
      <c r="N118" s="27"/>
      <c r="O118" s="5"/>
      <c r="P118" s="22"/>
      <c r="Q118" s="5"/>
      <c r="R118" s="14"/>
      <c r="S118" s="13"/>
      <c r="T118" s="13">
        <v>40000</v>
      </c>
      <c r="U118" s="18"/>
      <c r="V118" s="22"/>
      <c r="W118" s="5"/>
      <c r="X118" s="30"/>
      <c r="Y118" s="16"/>
      <c r="Z118" s="30">
        <v>40000</v>
      </c>
      <c r="AA118" s="5"/>
    </row>
    <row r="119" spans="2:27" x14ac:dyDescent="0.25">
      <c r="B119" s="2">
        <v>4806</v>
      </c>
      <c r="C119" s="2" t="s">
        <v>130</v>
      </c>
      <c r="E119" s="28" t="s">
        <v>31</v>
      </c>
      <c r="F119" s="27"/>
      <c r="G119" s="27"/>
      <c r="H119" s="27"/>
      <c r="I119" s="28">
        <v>15000</v>
      </c>
      <c r="J119" s="27"/>
      <c r="K119" s="28">
        <v>30000</v>
      </c>
      <c r="L119" s="27"/>
      <c r="M119" s="28">
        <v>15000</v>
      </c>
      <c r="N119" s="27"/>
      <c r="O119" s="5"/>
      <c r="P119" s="22"/>
      <c r="Q119" s="5"/>
      <c r="R119" s="14"/>
      <c r="S119" s="13"/>
      <c r="T119" s="13">
        <v>0</v>
      </c>
      <c r="U119" s="18"/>
      <c r="V119" s="22"/>
      <c r="W119" s="5"/>
      <c r="X119" s="30"/>
      <c r="Y119" s="16"/>
      <c r="Z119" s="30">
        <v>0</v>
      </c>
      <c r="AA119" s="5"/>
    </row>
    <row r="120" spans="2:27" ht="30" x14ac:dyDescent="0.25">
      <c r="B120" s="2">
        <v>4807</v>
      </c>
      <c r="C120" s="4" t="s">
        <v>131</v>
      </c>
      <c r="E120" s="28" t="s">
        <v>31</v>
      </c>
      <c r="F120" s="27"/>
      <c r="G120" s="27"/>
      <c r="H120" s="27"/>
      <c r="I120" s="28">
        <v>2560</v>
      </c>
      <c r="J120" s="27"/>
      <c r="K120" s="28">
        <v>0</v>
      </c>
      <c r="L120" s="27"/>
      <c r="M120" s="28" t="s">
        <v>132</v>
      </c>
      <c r="N120" s="27"/>
      <c r="O120" s="5"/>
      <c r="P120" s="22">
        <v>2680</v>
      </c>
      <c r="Q120" s="5"/>
      <c r="R120" s="14"/>
      <c r="S120" s="13"/>
      <c r="T120" s="13">
        <v>5000</v>
      </c>
      <c r="U120" s="18"/>
      <c r="V120" s="22"/>
      <c r="W120" s="5"/>
      <c r="X120" s="30"/>
      <c r="Y120" s="16"/>
      <c r="Z120" s="30"/>
      <c r="AA120" s="5"/>
    </row>
    <row r="121" spans="2:27" x14ac:dyDescent="0.25">
      <c r="B121" s="2">
        <v>4906</v>
      </c>
      <c r="C121" s="2" t="s">
        <v>133</v>
      </c>
      <c r="E121" s="28" t="s">
        <v>31</v>
      </c>
      <c r="F121" s="27"/>
      <c r="G121" s="27"/>
      <c r="H121" s="27"/>
      <c r="I121" s="28" t="s">
        <v>134</v>
      </c>
      <c r="J121" s="27"/>
      <c r="K121" s="28">
        <v>12000</v>
      </c>
      <c r="L121" s="27"/>
      <c r="M121" s="28">
        <v>12037</v>
      </c>
      <c r="N121" s="27"/>
      <c r="O121" s="5"/>
      <c r="P121" s="22"/>
      <c r="Q121" s="5"/>
      <c r="R121" s="14"/>
      <c r="S121" s="13"/>
      <c r="T121" s="13">
        <v>6000</v>
      </c>
      <c r="U121" s="18"/>
      <c r="V121" s="22"/>
      <c r="W121" s="5"/>
      <c r="X121" s="30"/>
      <c r="Y121" s="16"/>
      <c r="Z121" s="30">
        <v>6000</v>
      </c>
      <c r="AA121" s="5"/>
    </row>
    <row r="122" spans="2:27" x14ac:dyDescent="0.25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5"/>
      <c r="P122" s="22"/>
      <c r="Q122" s="5"/>
      <c r="R122" s="13"/>
      <c r="S122" s="13"/>
      <c r="T122" s="13"/>
      <c r="U122" s="18"/>
      <c r="V122" s="22"/>
      <c r="W122" s="5"/>
      <c r="X122" s="30"/>
      <c r="Y122" s="16"/>
      <c r="Z122" s="30"/>
      <c r="AA122" s="5"/>
    </row>
    <row r="123" spans="2:27" x14ac:dyDescent="0.25">
      <c r="B123" s="1">
        <v>256</v>
      </c>
      <c r="C123" s="1" t="s">
        <v>135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5"/>
      <c r="P123" s="22"/>
      <c r="Q123" s="5"/>
      <c r="R123" s="13"/>
      <c r="S123" s="13"/>
      <c r="T123" s="13"/>
      <c r="U123" s="18"/>
      <c r="V123" s="22"/>
      <c r="W123" s="5"/>
      <c r="X123" s="30"/>
      <c r="Y123" s="16"/>
      <c r="Z123" s="30"/>
      <c r="AA123" s="5"/>
    </row>
    <row r="124" spans="2:27" x14ac:dyDescent="0.25">
      <c r="B124" s="2">
        <v>1320</v>
      </c>
      <c r="C124" s="2" t="s">
        <v>136</v>
      </c>
      <c r="E124" s="28">
        <v>729</v>
      </c>
      <c r="F124" s="27"/>
      <c r="G124" s="28">
        <v>0</v>
      </c>
      <c r="H124" s="27"/>
      <c r="I124" s="27"/>
      <c r="J124" s="27"/>
      <c r="K124" s="27"/>
      <c r="L124" s="27"/>
      <c r="M124" s="28" t="s">
        <v>137</v>
      </c>
      <c r="N124" s="27"/>
      <c r="O124" s="5"/>
      <c r="P124" s="22"/>
      <c r="Q124" s="5"/>
      <c r="R124" s="13">
        <v>4000</v>
      </c>
      <c r="S124" s="13"/>
      <c r="T124" s="13"/>
      <c r="U124" s="18"/>
      <c r="V124" s="22"/>
      <c r="W124" s="5"/>
      <c r="X124" s="30">
        <v>5000</v>
      </c>
      <c r="Y124" s="16"/>
      <c r="Z124" s="30"/>
      <c r="AA124" s="5"/>
    </row>
    <row r="125" spans="2:27" x14ac:dyDescent="0.25">
      <c r="B125" s="2">
        <v>1330</v>
      </c>
      <c r="C125" s="2" t="s">
        <v>138</v>
      </c>
      <c r="E125" s="28">
        <v>1113</v>
      </c>
      <c r="F125" s="27"/>
      <c r="G125" s="28">
        <v>0</v>
      </c>
      <c r="H125" s="27"/>
      <c r="I125" s="27"/>
      <c r="J125" s="27"/>
      <c r="K125" s="27"/>
      <c r="L125" s="27"/>
      <c r="M125" s="28" t="s">
        <v>139</v>
      </c>
      <c r="N125" s="27"/>
      <c r="O125" s="5"/>
      <c r="P125" s="22"/>
      <c r="Q125" s="5"/>
      <c r="R125" s="13">
        <v>2000</v>
      </c>
      <c r="S125" s="13"/>
      <c r="T125" s="13"/>
      <c r="U125" s="18"/>
      <c r="V125" s="22"/>
      <c r="W125" s="5"/>
      <c r="X125" s="30">
        <v>3000</v>
      </c>
      <c r="Y125" s="16"/>
      <c r="Z125" s="30"/>
      <c r="AA125" s="5"/>
    </row>
    <row r="126" spans="2:27" x14ac:dyDescent="0.25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5"/>
      <c r="P126" s="22"/>
      <c r="Q126" s="5"/>
      <c r="R126" s="13"/>
      <c r="S126" s="13"/>
      <c r="T126" s="13"/>
      <c r="U126" s="18"/>
      <c r="V126" s="22"/>
      <c r="W126" s="5"/>
      <c r="X126" s="30"/>
      <c r="Y126" s="16"/>
      <c r="Z126" s="30"/>
      <c r="AA126" s="5"/>
    </row>
    <row r="127" spans="2:27" x14ac:dyDescent="0.25">
      <c r="B127" s="2">
        <v>4175</v>
      </c>
      <c r="C127" s="2" t="s">
        <v>113</v>
      </c>
      <c r="E127" s="28" t="s">
        <v>31</v>
      </c>
      <c r="F127" s="27"/>
      <c r="G127" s="27"/>
      <c r="H127" s="27"/>
      <c r="I127" s="28">
        <v>1584</v>
      </c>
      <c r="J127" s="27"/>
      <c r="K127" s="28">
        <v>0</v>
      </c>
      <c r="L127" s="27"/>
      <c r="M127" s="28" t="s">
        <v>140</v>
      </c>
      <c r="N127" s="27"/>
      <c r="O127" s="5"/>
      <c r="P127" s="22"/>
      <c r="Q127" s="5"/>
      <c r="R127" s="14"/>
      <c r="S127" s="13"/>
      <c r="T127" s="13">
        <v>3000</v>
      </c>
      <c r="U127" s="18"/>
      <c r="V127" s="22"/>
      <c r="W127" s="5"/>
      <c r="X127" s="30"/>
      <c r="Y127" s="16"/>
      <c r="Z127" s="30">
        <v>3500</v>
      </c>
      <c r="AA127" s="5"/>
    </row>
    <row r="128" spans="2:27" x14ac:dyDescent="0.25">
      <c r="B128" s="2"/>
      <c r="C128" s="2" t="s">
        <v>141</v>
      </c>
      <c r="E128" s="28"/>
      <c r="F128" s="27"/>
      <c r="G128" s="27"/>
      <c r="H128" s="27"/>
      <c r="I128" s="28"/>
      <c r="J128" s="27"/>
      <c r="K128" s="28"/>
      <c r="L128" s="27"/>
      <c r="M128" s="28"/>
      <c r="N128" s="27"/>
      <c r="O128" s="5"/>
      <c r="P128" s="22"/>
      <c r="Q128" s="5"/>
      <c r="R128" s="14"/>
      <c r="S128" s="13"/>
      <c r="T128" s="13">
        <v>5000</v>
      </c>
      <c r="U128" s="18"/>
      <c r="V128" s="22"/>
      <c r="W128" s="5"/>
      <c r="X128" s="30"/>
      <c r="Y128" s="16"/>
      <c r="Z128" s="30">
        <v>5500</v>
      </c>
      <c r="AA128" s="5"/>
    </row>
    <row r="129" spans="2:27" x14ac:dyDescent="0.25">
      <c r="B129" s="2">
        <v>4176</v>
      </c>
      <c r="C129" s="2" t="s">
        <v>142</v>
      </c>
      <c r="E129" s="28" t="s">
        <v>31</v>
      </c>
      <c r="F129" s="27"/>
      <c r="G129" s="27"/>
      <c r="H129" s="27"/>
      <c r="I129" s="28">
        <v>2349</v>
      </c>
      <c r="J129" s="27"/>
      <c r="K129" s="28">
        <v>5000</v>
      </c>
      <c r="L129" s="27"/>
      <c r="M129" s="28">
        <v>2651</v>
      </c>
      <c r="N129" s="27"/>
      <c r="O129" s="5"/>
      <c r="P129" s="22">
        <v>30490</v>
      </c>
      <c r="Q129" s="5"/>
      <c r="R129" s="14"/>
      <c r="S129" s="13"/>
      <c r="T129" s="13"/>
      <c r="U129" s="18"/>
      <c r="V129" s="22"/>
      <c r="W129" s="5"/>
      <c r="X129" s="30"/>
      <c r="Y129" s="16"/>
      <c r="Z129" s="30"/>
      <c r="AA129" s="5"/>
    </row>
    <row r="130" spans="2:27" x14ac:dyDescent="0.25">
      <c r="B130" s="2">
        <v>4303</v>
      </c>
      <c r="C130" s="2" t="s">
        <v>143</v>
      </c>
      <c r="E130" s="28" t="s">
        <v>31</v>
      </c>
      <c r="F130" s="27"/>
      <c r="G130" s="27"/>
      <c r="H130" s="27"/>
      <c r="I130" s="28">
        <v>952</v>
      </c>
      <c r="J130" s="27"/>
      <c r="K130" s="28">
        <v>0</v>
      </c>
      <c r="L130" s="27"/>
      <c r="M130" s="28" t="s">
        <v>144</v>
      </c>
      <c r="N130" s="27"/>
      <c r="O130" s="5"/>
      <c r="P130" s="22"/>
      <c r="Q130" s="5"/>
      <c r="R130" s="14"/>
      <c r="S130" s="13"/>
      <c r="T130" s="13">
        <v>0</v>
      </c>
      <c r="U130" s="18"/>
      <c r="V130" s="22"/>
      <c r="W130" s="5"/>
      <c r="X130" s="30"/>
      <c r="Y130" s="16"/>
      <c r="Z130" s="30"/>
      <c r="AA130" s="5"/>
    </row>
    <row r="131" spans="2:27" x14ac:dyDescent="0.25">
      <c r="B131" s="2">
        <v>4305</v>
      </c>
      <c r="C131" s="2" t="s">
        <v>84</v>
      </c>
      <c r="E131" s="28" t="s">
        <v>31</v>
      </c>
      <c r="F131" s="27"/>
      <c r="G131" s="27"/>
      <c r="H131" s="27"/>
      <c r="I131" s="28">
        <v>314</v>
      </c>
      <c r="J131" s="27"/>
      <c r="K131" s="28">
        <v>0</v>
      </c>
      <c r="L131" s="27"/>
      <c r="M131" s="28" t="s">
        <v>145</v>
      </c>
      <c r="N131" s="27"/>
      <c r="O131" s="5"/>
      <c r="P131" s="22"/>
      <c r="Q131" s="5"/>
      <c r="R131" s="14"/>
      <c r="S131" s="13"/>
      <c r="T131" s="13">
        <v>2000</v>
      </c>
      <c r="U131" s="18"/>
      <c r="V131" s="22"/>
      <c r="W131" s="5"/>
      <c r="X131" s="30"/>
      <c r="Y131" s="16"/>
      <c r="Z131" s="30">
        <v>2000</v>
      </c>
      <c r="AA131" s="5"/>
    </row>
    <row r="132" spans="2:27" x14ac:dyDescent="0.25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5"/>
      <c r="P132" s="22"/>
      <c r="Q132" s="5"/>
      <c r="R132" s="13"/>
      <c r="S132" s="13"/>
      <c r="T132" s="13"/>
      <c r="U132" s="18"/>
      <c r="V132" s="22"/>
      <c r="W132" s="5"/>
      <c r="X132" s="30"/>
      <c r="Y132" s="16"/>
      <c r="Z132" s="30"/>
      <c r="AA132" s="5"/>
    </row>
    <row r="133" spans="2:27" x14ac:dyDescent="0.25">
      <c r="B133" s="1">
        <v>260</v>
      </c>
      <c r="C133" s="1" t="s">
        <v>146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5"/>
      <c r="P133" s="22"/>
      <c r="Q133" s="5"/>
      <c r="R133" s="13"/>
      <c r="S133" s="13"/>
      <c r="T133" s="13"/>
      <c r="U133" s="18"/>
      <c r="V133" s="22"/>
      <c r="W133" s="5"/>
      <c r="X133" s="30"/>
      <c r="Y133" s="16"/>
      <c r="Z133" s="30"/>
      <c r="AA133" s="5"/>
    </row>
    <row r="134" spans="2:27" x14ac:dyDescent="0.25">
      <c r="B134" s="2">
        <v>1900</v>
      </c>
      <c r="C134" s="2" t="s">
        <v>147</v>
      </c>
      <c r="E134" s="28">
        <v>0</v>
      </c>
      <c r="F134" s="27"/>
      <c r="G134" s="28">
        <v>1000</v>
      </c>
      <c r="H134" s="27"/>
      <c r="I134" s="27"/>
      <c r="J134" s="27"/>
      <c r="K134" s="27"/>
      <c r="L134" s="27"/>
      <c r="M134" s="28">
        <v>1000</v>
      </c>
      <c r="N134" s="27"/>
      <c r="O134" s="5"/>
      <c r="P134" s="22"/>
      <c r="Q134" s="5"/>
      <c r="R134" s="13"/>
      <c r="S134" s="13"/>
      <c r="T134" s="13"/>
      <c r="U134" s="18"/>
      <c r="V134" s="22"/>
      <c r="W134" s="5"/>
      <c r="X134" s="30"/>
      <c r="Y134" s="16"/>
      <c r="Z134" s="30"/>
      <c r="AA134" s="5"/>
    </row>
    <row r="135" spans="2:27" x14ac:dyDescent="0.25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5"/>
      <c r="P135" s="22"/>
      <c r="Q135" s="5"/>
      <c r="R135" s="13"/>
      <c r="S135" s="13"/>
      <c r="T135" s="13"/>
      <c r="U135" s="18"/>
      <c r="V135" s="22"/>
      <c r="W135" s="5"/>
      <c r="X135" s="30"/>
      <c r="Y135" s="16"/>
      <c r="Z135" s="30"/>
      <c r="AA135" s="5"/>
    </row>
    <row r="136" spans="2:27" ht="30" x14ac:dyDescent="0.25">
      <c r="B136" s="2">
        <v>4600</v>
      </c>
      <c r="C136" s="4" t="s">
        <v>148</v>
      </c>
      <c r="E136" s="28" t="s">
        <v>31</v>
      </c>
      <c r="F136" s="27"/>
      <c r="G136" s="27"/>
      <c r="H136" s="27"/>
      <c r="I136" s="28">
        <v>180</v>
      </c>
      <c r="J136" s="27"/>
      <c r="K136" s="28">
        <v>0</v>
      </c>
      <c r="L136" s="27"/>
      <c r="M136" s="28" t="s">
        <v>149</v>
      </c>
      <c r="N136" s="27"/>
      <c r="O136" s="5"/>
      <c r="P136" s="22">
        <v>6900</v>
      </c>
      <c r="Q136" s="5"/>
      <c r="R136" s="14"/>
      <c r="S136" s="13"/>
      <c r="T136" s="13">
        <v>6500</v>
      </c>
      <c r="U136" s="18"/>
      <c r="V136" s="22"/>
      <c r="W136" s="5"/>
      <c r="X136" s="30"/>
      <c r="Y136" s="16"/>
      <c r="Z136" s="30"/>
      <c r="AA136" s="5"/>
    </row>
    <row r="137" spans="2:27" x14ac:dyDescent="0.25">
      <c r="B137" s="2">
        <v>4620</v>
      </c>
      <c r="C137" s="2" t="s">
        <v>150</v>
      </c>
      <c r="E137" s="28" t="s">
        <v>31</v>
      </c>
      <c r="F137" s="27"/>
      <c r="G137" s="27"/>
      <c r="H137" s="27"/>
      <c r="I137" s="28">
        <v>9046</v>
      </c>
      <c r="J137" s="27"/>
      <c r="K137" s="28">
        <v>1000</v>
      </c>
      <c r="L137" s="27"/>
      <c r="M137" s="28" t="s">
        <v>151</v>
      </c>
      <c r="N137" s="27"/>
      <c r="O137" s="5"/>
      <c r="P137" s="22"/>
      <c r="Q137" s="5"/>
      <c r="R137" s="14"/>
      <c r="S137" s="13"/>
      <c r="T137" s="13">
        <v>1500</v>
      </c>
      <c r="U137" s="18"/>
      <c r="V137" s="22"/>
      <c r="W137" s="5"/>
      <c r="X137" s="30"/>
      <c r="Y137" s="16"/>
      <c r="Z137" s="30">
        <v>1000</v>
      </c>
      <c r="AA137" s="5"/>
    </row>
    <row r="138" spans="2:27" x14ac:dyDescent="0.25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5"/>
      <c r="P138" s="22"/>
      <c r="Q138" s="5"/>
      <c r="R138" s="13"/>
      <c r="S138" s="13"/>
      <c r="T138" s="13"/>
      <c r="U138" s="18"/>
      <c r="V138" s="22"/>
      <c r="W138" s="5"/>
      <c r="X138" s="30"/>
      <c r="Y138" s="16"/>
      <c r="Z138" s="30"/>
      <c r="AA138" s="5"/>
    </row>
    <row r="139" spans="2:27" x14ac:dyDescent="0.25">
      <c r="B139" s="1">
        <v>261</v>
      </c>
      <c r="C139" s="1" t="s">
        <v>152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5"/>
      <c r="P139" s="22"/>
      <c r="Q139" s="5"/>
      <c r="R139" s="13"/>
      <c r="S139" s="13"/>
      <c r="T139" s="13"/>
      <c r="U139" s="18"/>
      <c r="V139" s="22"/>
      <c r="W139" s="5"/>
      <c r="X139" s="30"/>
      <c r="Y139" s="16"/>
      <c r="Z139" s="30"/>
      <c r="AA139" s="5"/>
    </row>
    <row r="140" spans="2:27" x14ac:dyDescent="0.25">
      <c r="B140" s="2">
        <v>1671</v>
      </c>
      <c r="C140" s="2" t="s">
        <v>153</v>
      </c>
      <c r="E140" s="28" t="s">
        <v>31</v>
      </c>
      <c r="F140" s="27"/>
      <c r="G140" s="27"/>
      <c r="H140" s="27"/>
      <c r="I140" s="28">
        <v>80</v>
      </c>
      <c r="J140" s="27"/>
      <c r="K140" s="28">
        <v>0</v>
      </c>
      <c r="L140" s="27"/>
      <c r="M140" s="28" t="s">
        <v>154</v>
      </c>
      <c r="N140" s="27"/>
      <c r="O140" s="5"/>
      <c r="P140" s="22"/>
      <c r="Q140" s="5"/>
      <c r="R140" s="13">
        <v>100</v>
      </c>
      <c r="S140" s="13"/>
      <c r="T140" s="13"/>
      <c r="U140" s="18"/>
      <c r="V140" s="22"/>
      <c r="W140" s="5"/>
      <c r="X140" s="30">
        <v>100</v>
      </c>
      <c r="Y140" s="16"/>
      <c r="Z140" s="30"/>
      <c r="AA140" s="5"/>
    </row>
    <row r="141" spans="2:27" x14ac:dyDescent="0.25">
      <c r="B141" s="2">
        <v>1835</v>
      </c>
      <c r="C141" s="2" t="s">
        <v>155</v>
      </c>
      <c r="E141" s="28" t="s">
        <v>31</v>
      </c>
      <c r="F141" s="27"/>
      <c r="G141" s="27"/>
      <c r="H141" s="27"/>
      <c r="I141" s="28">
        <v>479</v>
      </c>
      <c r="J141" s="27"/>
      <c r="K141" s="28">
        <v>0</v>
      </c>
      <c r="L141" s="27"/>
      <c r="M141" s="28" t="s">
        <v>156</v>
      </c>
      <c r="N141" s="27"/>
      <c r="O141" s="5"/>
      <c r="P141" s="22"/>
      <c r="Q141" s="5"/>
      <c r="R141" s="13">
        <v>500</v>
      </c>
      <c r="S141" s="13"/>
      <c r="T141" s="13"/>
      <c r="U141" s="18"/>
      <c r="V141" s="22"/>
      <c r="W141" s="5"/>
      <c r="X141" s="30">
        <v>500</v>
      </c>
      <c r="Y141" s="16"/>
      <c r="Z141" s="30"/>
      <c r="AA141" s="5"/>
    </row>
    <row r="142" spans="2:27" x14ac:dyDescent="0.25">
      <c r="B142" s="2">
        <v>1836</v>
      </c>
      <c r="C142" s="2" t="s">
        <v>157</v>
      </c>
      <c r="E142" s="28" t="s">
        <v>31</v>
      </c>
      <c r="F142" s="27"/>
      <c r="G142" s="27"/>
      <c r="H142" s="27"/>
      <c r="I142" s="28">
        <v>131</v>
      </c>
      <c r="J142" s="27"/>
      <c r="K142" s="28">
        <v>1600</v>
      </c>
      <c r="L142" s="27"/>
      <c r="M142" s="28">
        <v>1469</v>
      </c>
      <c r="N142" s="27"/>
      <c r="O142" s="5"/>
      <c r="P142" s="22"/>
      <c r="Q142" s="5"/>
      <c r="R142" s="13">
        <v>0</v>
      </c>
      <c r="S142" s="13"/>
      <c r="T142" s="13"/>
      <c r="U142" s="18"/>
      <c r="V142" s="22"/>
      <c r="W142" s="5"/>
      <c r="X142" s="30"/>
      <c r="Y142" s="16"/>
      <c r="Z142" s="30"/>
      <c r="AA142" s="5"/>
    </row>
    <row r="143" spans="2:27" x14ac:dyDescent="0.25">
      <c r="B143" s="2">
        <v>1900</v>
      </c>
      <c r="C143" s="2" t="s">
        <v>147</v>
      </c>
      <c r="E143" s="28" t="s">
        <v>31</v>
      </c>
      <c r="F143" s="27"/>
      <c r="G143" s="27"/>
      <c r="H143" s="27"/>
      <c r="I143" s="28">
        <v>0</v>
      </c>
      <c r="J143" s="27"/>
      <c r="K143" s="28">
        <v>2500</v>
      </c>
      <c r="L143" s="27"/>
      <c r="M143" s="28">
        <v>2500</v>
      </c>
      <c r="N143" s="27"/>
      <c r="O143" s="5"/>
      <c r="P143" s="22"/>
      <c r="Q143" s="5"/>
      <c r="R143" s="13"/>
      <c r="S143" s="13"/>
      <c r="T143" s="13"/>
      <c r="U143" s="18"/>
      <c r="V143" s="22"/>
      <c r="W143" s="5"/>
      <c r="X143" s="30"/>
      <c r="Y143" s="16"/>
      <c r="Z143" s="30"/>
      <c r="AA143" s="5"/>
    </row>
    <row r="144" spans="2:27" x14ac:dyDescent="0.25"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5"/>
      <c r="P144" s="22"/>
      <c r="Q144" s="5"/>
      <c r="R144" s="13"/>
      <c r="S144" s="13"/>
      <c r="T144" s="13"/>
      <c r="U144" s="18"/>
      <c r="V144" s="22"/>
      <c r="W144" s="5"/>
      <c r="X144" s="30"/>
      <c r="Y144" s="16"/>
      <c r="Z144" s="30"/>
      <c r="AA144" s="5"/>
    </row>
    <row r="145" spans="2:27" x14ac:dyDescent="0.25">
      <c r="B145" s="2">
        <v>4146</v>
      </c>
      <c r="C145" s="2" t="s">
        <v>158</v>
      </c>
      <c r="E145" s="28" t="s">
        <v>31</v>
      </c>
      <c r="F145" s="27"/>
      <c r="G145" s="27"/>
      <c r="H145" s="27"/>
      <c r="I145" s="28">
        <v>26482</v>
      </c>
      <c r="J145" s="27"/>
      <c r="K145" s="28">
        <v>27000</v>
      </c>
      <c r="L145" s="27"/>
      <c r="M145" s="28">
        <v>519</v>
      </c>
      <c r="N145" s="27"/>
      <c r="O145" s="5"/>
      <c r="P145" s="22"/>
      <c r="Q145" s="5"/>
      <c r="R145" s="14"/>
      <c r="S145" s="13"/>
      <c r="T145" s="13">
        <v>27000</v>
      </c>
      <c r="U145" s="18"/>
      <c r="V145" s="22"/>
      <c r="W145" s="5"/>
      <c r="X145" s="30"/>
      <c r="Y145" s="16"/>
      <c r="Z145" s="30">
        <v>28000</v>
      </c>
      <c r="AA145" s="5"/>
    </row>
    <row r="146" spans="2:27" x14ac:dyDescent="0.25">
      <c r="B146" s="2">
        <v>4284</v>
      </c>
      <c r="C146" s="2" t="s">
        <v>159</v>
      </c>
      <c r="E146" s="28" t="s">
        <v>31</v>
      </c>
      <c r="F146" s="27"/>
      <c r="G146" s="27"/>
      <c r="H146" s="27"/>
      <c r="I146" s="28">
        <v>1647</v>
      </c>
      <c r="J146" s="27"/>
      <c r="K146" s="28">
        <v>1500</v>
      </c>
      <c r="L146" s="27"/>
      <c r="M146" s="28" t="s">
        <v>160</v>
      </c>
      <c r="N146" s="27"/>
      <c r="O146" s="5"/>
      <c r="P146" s="22">
        <v>1140</v>
      </c>
      <c r="Q146" s="5"/>
      <c r="R146" s="14"/>
      <c r="S146" s="13"/>
      <c r="T146" s="13">
        <v>1500</v>
      </c>
      <c r="U146" s="18"/>
      <c r="V146" s="22"/>
      <c r="W146" s="5"/>
      <c r="X146" s="30"/>
      <c r="Y146" s="16"/>
      <c r="Z146" s="30">
        <v>1500</v>
      </c>
      <c r="AA146" s="5"/>
    </row>
    <row r="147" spans="2:27" x14ac:dyDescent="0.25">
      <c r="B147" s="2">
        <v>4650</v>
      </c>
      <c r="C147" s="2" t="s">
        <v>63</v>
      </c>
      <c r="E147" s="28" t="s">
        <v>31</v>
      </c>
      <c r="F147" s="27"/>
      <c r="G147" s="27"/>
      <c r="H147" s="27"/>
      <c r="I147" s="28">
        <v>680</v>
      </c>
      <c r="J147" s="27"/>
      <c r="K147" s="28">
        <v>100</v>
      </c>
      <c r="L147" s="27"/>
      <c r="M147" s="28" t="s">
        <v>161</v>
      </c>
      <c r="N147" s="27"/>
      <c r="O147" s="5"/>
      <c r="P147" s="22"/>
      <c r="Q147" s="5"/>
      <c r="R147" s="14"/>
      <c r="S147" s="13"/>
      <c r="T147" s="13">
        <v>100</v>
      </c>
      <c r="U147" s="18"/>
      <c r="V147" s="22"/>
      <c r="W147" s="5"/>
      <c r="X147" s="30"/>
      <c r="Y147" s="16"/>
      <c r="Z147" s="30">
        <v>100</v>
      </c>
      <c r="AA147" s="5"/>
    </row>
    <row r="148" spans="2:27" x14ac:dyDescent="0.2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5"/>
      <c r="P148" s="22"/>
      <c r="Q148" s="5"/>
      <c r="R148" s="13"/>
      <c r="S148" s="13"/>
      <c r="T148" s="13"/>
      <c r="U148" s="18"/>
      <c r="V148" s="22"/>
      <c r="W148" s="5"/>
      <c r="X148" s="30"/>
      <c r="Y148" s="16"/>
      <c r="Z148" s="30"/>
      <c r="AA148" s="5"/>
    </row>
    <row r="149" spans="2:27" x14ac:dyDescent="0.25">
      <c r="B149" s="1">
        <v>265</v>
      </c>
      <c r="C149" s="1" t="s">
        <v>162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5"/>
      <c r="P149" s="22"/>
      <c r="Q149" s="5"/>
      <c r="R149" s="13"/>
      <c r="S149" s="13"/>
      <c r="T149" s="13"/>
      <c r="U149" s="18"/>
      <c r="V149" s="22"/>
      <c r="W149" s="5"/>
      <c r="X149" s="30"/>
      <c r="Y149" s="16"/>
      <c r="Z149" s="30"/>
      <c r="AA149" s="5"/>
    </row>
    <row r="150" spans="2:27" x14ac:dyDescent="0.25">
      <c r="B150" s="2">
        <v>1616</v>
      </c>
      <c r="C150" s="2" t="s">
        <v>163</v>
      </c>
      <c r="E150" s="28">
        <v>515</v>
      </c>
      <c r="F150" s="27"/>
      <c r="G150" s="28">
        <v>0</v>
      </c>
      <c r="H150" s="27"/>
      <c r="I150" s="27"/>
      <c r="J150" s="27"/>
      <c r="K150" s="27"/>
      <c r="L150" s="27"/>
      <c r="M150" s="28" t="s">
        <v>164</v>
      </c>
      <c r="N150" s="27"/>
      <c r="O150" s="5"/>
      <c r="P150" s="22"/>
      <c r="Q150" s="5"/>
      <c r="R150" s="13"/>
      <c r="S150" s="13"/>
      <c r="T150" s="13"/>
      <c r="U150" s="18"/>
      <c r="V150" s="22"/>
      <c r="W150" s="5"/>
      <c r="X150" s="30"/>
      <c r="Y150" s="16"/>
      <c r="Z150" s="30"/>
      <c r="AA150" s="5"/>
    </row>
    <row r="151" spans="2:27" x14ac:dyDescent="0.25">
      <c r="B151" s="2">
        <v>1617</v>
      </c>
      <c r="C151" s="2" t="s">
        <v>165</v>
      </c>
      <c r="E151" s="28">
        <v>690</v>
      </c>
      <c r="F151" s="27"/>
      <c r="G151" s="28">
        <v>0</v>
      </c>
      <c r="H151" s="27"/>
      <c r="I151" s="27"/>
      <c r="J151" s="27"/>
      <c r="K151" s="27"/>
      <c r="L151" s="27"/>
      <c r="M151" s="28" t="s">
        <v>166</v>
      </c>
      <c r="N151" s="27"/>
      <c r="O151" s="5"/>
      <c r="P151" s="22"/>
      <c r="Q151" s="5"/>
      <c r="R151" s="13"/>
      <c r="S151" s="13"/>
      <c r="T151" s="13"/>
      <c r="U151" s="18"/>
      <c r="V151" s="22"/>
      <c r="W151" s="5"/>
      <c r="X151" s="30"/>
      <c r="Y151" s="16"/>
      <c r="Z151" s="30"/>
      <c r="AA151" s="5"/>
    </row>
    <row r="152" spans="2:27" x14ac:dyDescent="0.25">
      <c r="B152" s="2">
        <v>1620</v>
      </c>
      <c r="C152" s="2" t="s">
        <v>167</v>
      </c>
      <c r="E152" s="28">
        <v>189</v>
      </c>
      <c r="F152" s="27"/>
      <c r="G152" s="28">
        <v>800</v>
      </c>
      <c r="H152" s="27"/>
      <c r="I152" s="27"/>
      <c r="J152" s="27"/>
      <c r="K152" s="27"/>
      <c r="L152" s="27"/>
      <c r="M152" s="28">
        <v>611</v>
      </c>
      <c r="N152" s="27"/>
      <c r="O152" s="5"/>
      <c r="P152" s="22"/>
      <c r="Q152" s="5"/>
      <c r="R152" s="13"/>
      <c r="S152" s="13"/>
      <c r="T152" s="13"/>
      <c r="U152" s="18"/>
      <c r="V152" s="22"/>
      <c r="W152" s="5"/>
      <c r="X152" s="30"/>
      <c r="Y152" s="16"/>
      <c r="Z152" s="30"/>
      <c r="AA152" s="5"/>
    </row>
    <row r="153" spans="2:27" x14ac:dyDescent="0.25">
      <c r="B153" s="2">
        <v>1625</v>
      </c>
      <c r="C153" s="2" t="s">
        <v>168</v>
      </c>
      <c r="E153" s="28">
        <v>430</v>
      </c>
      <c r="F153" s="27"/>
      <c r="G153" s="28">
        <v>1200</v>
      </c>
      <c r="H153" s="27"/>
      <c r="I153" s="27"/>
      <c r="J153" s="27"/>
      <c r="K153" s="27"/>
      <c r="L153" s="27"/>
      <c r="M153" s="28">
        <v>770</v>
      </c>
      <c r="N153" s="27"/>
      <c r="O153" s="5"/>
      <c r="P153" s="22"/>
      <c r="Q153" s="5"/>
      <c r="R153" s="13"/>
      <c r="S153" s="13"/>
      <c r="T153" s="13"/>
      <c r="U153" s="18"/>
      <c r="V153" s="22"/>
      <c r="W153" s="5"/>
      <c r="X153" s="30"/>
      <c r="Y153" s="16"/>
      <c r="Z153" s="30"/>
      <c r="AA153" s="5"/>
    </row>
    <row r="154" spans="2:27" x14ac:dyDescent="0.25">
      <c r="B154" s="2">
        <v>1635</v>
      </c>
      <c r="C154" s="2" t="s">
        <v>169</v>
      </c>
      <c r="E154" s="28">
        <v>630</v>
      </c>
      <c r="F154" s="27"/>
      <c r="G154" s="28">
        <v>0</v>
      </c>
      <c r="H154" s="27"/>
      <c r="I154" s="27"/>
      <c r="J154" s="27"/>
      <c r="K154" s="27"/>
      <c r="L154" s="27"/>
      <c r="M154" s="28" t="s">
        <v>170</v>
      </c>
      <c r="N154" s="27"/>
      <c r="O154" s="5"/>
      <c r="P154" s="22"/>
      <c r="Q154" s="5"/>
      <c r="R154" s="13"/>
      <c r="S154" s="13"/>
      <c r="T154" s="13"/>
      <c r="U154" s="18"/>
      <c r="V154" s="22"/>
      <c r="W154" s="5"/>
      <c r="X154" s="30"/>
      <c r="Y154" s="16"/>
      <c r="Z154" s="30"/>
      <c r="AA154" s="5"/>
    </row>
    <row r="155" spans="2:27" x14ac:dyDescent="0.25">
      <c r="B155" s="2">
        <v>1650</v>
      </c>
      <c r="C155" s="2" t="s">
        <v>171</v>
      </c>
      <c r="E155" s="28">
        <v>1046</v>
      </c>
      <c r="F155" s="27"/>
      <c r="G155" s="28">
        <v>3500</v>
      </c>
      <c r="H155" s="27"/>
      <c r="I155" s="27"/>
      <c r="J155" s="27"/>
      <c r="K155" s="27"/>
      <c r="L155" s="27"/>
      <c r="M155" s="28">
        <v>2454</v>
      </c>
      <c r="N155" s="27"/>
      <c r="O155" s="5"/>
      <c r="P155" s="22"/>
      <c r="Q155" s="5"/>
      <c r="R155" s="13"/>
      <c r="S155" s="13"/>
      <c r="T155" s="13"/>
      <c r="U155" s="18"/>
      <c r="V155" s="22"/>
      <c r="W155" s="5"/>
      <c r="X155" s="30"/>
      <c r="Y155" s="16"/>
      <c r="Z155" s="30"/>
      <c r="AA155" s="5"/>
    </row>
    <row r="156" spans="2:27" x14ac:dyDescent="0.25">
      <c r="C156" s="2" t="s">
        <v>172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5"/>
      <c r="P156" s="22"/>
      <c r="Q156" s="5"/>
      <c r="R156" s="13">
        <v>7500</v>
      </c>
      <c r="S156" s="13"/>
      <c r="T156" s="13"/>
      <c r="U156" s="18"/>
      <c r="V156" s="22"/>
      <c r="W156" s="5"/>
      <c r="X156" s="30">
        <v>6000</v>
      </c>
      <c r="Y156" s="16"/>
      <c r="Z156" s="30"/>
      <c r="AA156" s="5"/>
    </row>
    <row r="157" spans="2:27" x14ac:dyDescent="0.25"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5"/>
      <c r="P157" s="22"/>
      <c r="Q157" s="5"/>
      <c r="R157" s="13"/>
      <c r="S157" s="13"/>
      <c r="T157" s="13"/>
      <c r="U157" s="18"/>
      <c r="V157" s="22"/>
      <c r="W157" s="5"/>
      <c r="X157" s="30"/>
      <c r="Y157" s="16"/>
      <c r="Z157" s="30"/>
      <c r="AA157" s="5"/>
    </row>
    <row r="158" spans="2:27" x14ac:dyDescent="0.25">
      <c r="B158" s="2">
        <v>4884</v>
      </c>
      <c r="C158" s="2" t="s">
        <v>173</v>
      </c>
      <c r="E158" s="28" t="s">
        <v>31</v>
      </c>
      <c r="F158" s="27"/>
      <c r="G158" s="27"/>
      <c r="H158" s="27"/>
      <c r="I158" s="28">
        <v>458</v>
      </c>
      <c r="J158" s="27"/>
      <c r="K158" s="28">
        <v>0</v>
      </c>
      <c r="L158" s="27"/>
      <c r="M158" s="28" t="s">
        <v>174</v>
      </c>
      <c r="N158" s="27"/>
      <c r="O158" s="5"/>
      <c r="P158" s="22"/>
      <c r="Q158" s="5"/>
      <c r="R158" s="14"/>
      <c r="S158" s="13"/>
      <c r="T158" s="13"/>
      <c r="U158" s="18"/>
      <c r="V158" s="22"/>
      <c r="W158" s="5"/>
      <c r="X158" s="30"/>
      <c r="Y158" s="16"/>
      <c r="Z158" s="30"/>
      <c r="AA158" s="5"/>
    </row>
    <row r="159" spans="2:27" x14ac:dyDescent="0.25">
      <c r="B159" s="2">
        <v>4885</v>
      </c>
      <c r="C159" s="2" t="s">
        <v>175</v>
      </c>
      <c r="E159" s="28" t="s">
        <v>31</v>
      </c>
      <c r="F159" s="27"/>
      <c r="G159" s="27"/>
      <c r="H159" s="27"/>
      <c r="I159" s="28">
        <v>4999</v>
      </c>
      <c r="J159" s="27"/>
      <c r="K159" s="28">
        <v>5000</v>
      </c>
      <c r="L159" s="27"/>
      <c r="M159" s="28">
        <v>1</v>
      </c>
      <c r="N159" s="27"/>
      <c r="O159" s="5"/>
      <c r="P159" s="22"/>
      <c r="Q159" s="5"/>
      <c r="R159" s="14"/>
      <c r="S159" s="13"/>
      <c r="T159" s="13"/>
      <c r="U159" s="18"/>
      <c r="V159" s="22"/>
      <c r="W159" s="5"/>
      <c r="X159" s="30"/>
      <c r="Y159" s="16"/>
      <c r="Z159" s="30"/>
      <c r="AA159" s="5"/>
    </row>
    <row r="160" spans="2:27" x14ac:dyDescent="0.25">
      <c r="B160" s="2">
        <v>4905</v>
      </c>
      <c r="C160" s="2" t="s">
        <v>176</v>
      </c>
      <c r="E160" s="28" t="s">
        <v>31</v>
      </c>
      <c r="F160" s="27"/>
      <c r="G160" s="27"/>
      <c r="H160" s="27"/>
      <c r="I160" s="28">
        <v>6813</v>
      </c>
      <c r="J160" s="27"/>
      <c r="K160" s="28">
        <v>10000</v>
      </c>
      <c r="L160" s="27"/>
      <c r="M160" s="28">
        <v>3187</v>
      </c>
      <c r="N160" s="27"/>
      <c r="O160" s="5"/>
      <c r="P160" s="22"/>
      <c r="Q160" s="5"/>
      <c r="R160" s="14"/>
      <c r="S160" s="13"/>
      <c r="T160" s="13"/>
      <c r="U160" s="18"/>
      <c r="V160" s="22"/>
      <c r="W160" s="5"/>
      <c r="X160" s="30"/>
      <c r="Y160" s="16"/>
      <c r="Z160" s="30"/>
      <c r="AA160" s="5"/>
    </row>
    <row r="161" spans="2:27" x14ac:dyDescent="0.25">
      <c r="B161" s="2">
        <v>4910</v>
      </c>
      <c r="C161" s="2" t="s">
        <v>177</v>
      </c>
      <c r="E161" s="28" t="s">
        <v>31</v>
      </c>
      <c r="F161" s="27"/>
      <c r="G161" s="27"/>
      <c r="H161" s="27"/>
      <c r="I161" s="28">
        <v>1377</v>
      </c>
      <c r="J161" s="27"/>
      <c r="K161" s="28">
        <v>0</v>
      </c>
      <c r="L161" s="27"/>
      <c r="M161" s="28" t="s">
        <v>178</v>
      </c>
      <c r="N161" s="27"/>
      <c r="O161" s="5"/>
      <c r="P161" s="22"/>
      <c r="Q161" s="5"/>
      <c r="R161" s="14"/>
      <c r="S161" s="13"/>
      <c r="T161" s="13">
        <v>25000</v>
      </c>
      <c r="U161" s="18"/>
      <c r="V161" s="22"/>
      <c r="W161" s="5"/>
      <c r="X161" s="30"/>
      <c r="Y161" s="16"/>
      <c r="Z161" s="30">
        <v>30000</v>
      </c>
      <c r="AA161" s="5"/>
    </row>
    <row r="162" spans="2:27" x14ac:dyDescent="0.25"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5"/>
      <c r="P162" s="22"/>
      <c r="Q162" s="5"/>
      <c r="R162" s="13"/>
      <c r="S162" s="13"/>
      <c r="T162" s="13"/>
      <c r="U162" s="18"/>
      <c r="V162" s="22"/>
      <c r="W162" s="5"/>
      <c r="X162" s="30"/>
      <c r="Y162" s="16"/>
      <c r="Z162" s="30"/>
      <c r="AA162" s="5"/>
    </row>
    <row r="163" spans="2:27" x14ac:dyDescent="0.25">
      <c r="B163" s="1">
        <v>270</v>
      </c>
      <c r="C163" s="1" t="s">
        <v>179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5"/>
      <c r="P163" s="22"/>
      <c r="Q163" s="5"/>
      <c r="R163" s="13"/>
      <c r="S163" s="13"/>
      <c r="T163" s="13"/>
      <c r="U163" s="18"/>
      <c r="V163" s="22"/>
      <c r="W163" s="5"/>
      <c r="X163" s="30"/>
      <c r="Y163" s="16"/>
      <c r="Z163" s="30"/>
      <c r="AA163" s="5"/>
    </row>
    <row r="164" spans="2:27" x14ac:dyDescent="0.25">
      <c r="B164" s="2">
        <v>4712</v>
      </c>
      <c r="C164" s="2" t="s">
        <v>180</v>
      </c>
      <c r="E164" s="28" t="s">
        <v>31</v>
      </c>
      <c r="F164" s="27"/>
      <c r="G164" s="27"/>
      <c r="H164" s="27"/>
      <c r="I164" s="28">
        <v>0</v>
      </c>
      <c r="J164" s="27"/>
      <c r="K164" s="28">
        <v>10000</v>
      </c>
      <c r="L164" s="27"/>
      <c r="M164" s="28">
        <v>10000</v>
      </c>
      <c r="N164" s="27"/>
      <c r="O164" s="5"/>
      <c r="P164" s="22">
        <v>10000</v>
      </c>
      <c r="Q164" s="5"/>
      <c r="R164" s="14"/>
      <c r="S164" s="13"/>
      <c r="T164" s="13">
        <v>0</v>
      </c>
      <c r="U164" s="18"/>
      <c r="V164" s="22"/>
      <c r="W164" s="5"/>
      <c r="X164" s="30"/>
      <c r="Y164" s="16"/>
      <c r="Z164" s="30">
        <v>0</v>
      </c>
      <c r="AA164" s="5"/>
    </row>
    <row r="165" spans="2:27" x14ac:dyDescent="0.25">
      <c r="B165" s="2">
        <v>4811</v>
      </c>
      <c r="C165" s="2" t="s">
        <v>181</v>
      </c>
      <c r="E165" s="28" t="s">
        <v>31</v>
      </c>
      <c r="F165" s="27"/>
      <c r="G165" s="27"/>
      <c r="H165" s="27"/>
      <c r="I165" s="28">
        <v>0</v>
      </c>
      <c r="J165" s="27"/>
      <c r="K165" s="28">
        <v>250</v>
      </c>
      <c r="L165" s="27"/>
      <c r="M165" s="28">
        <v>250</v>
      </c>
      <c r="N165" s="27"/>
      <c r="O165" s="5"/>
      <c r="P165" s="22"/>
      <c r="Q165" s="5"/>
      <c r="R165" s="14"/>
      <c r="S165" s="13"/>
      <c r="T165" s="13">
        <v>250</v>
      </c>
      <c r="U165" s="18"/>
      <c r="V165" s="22"/>
      <c r="W165" s="5"/>
      <c r="X165" s="30"/>
      <c r="Y165" s="16"/>
      <c r="Z165" s="30">
        <v>300</v>
      </c>
      <c r="AA165" s="5"/>
    </row>
    <row r="166" spans="2:27" x14ac:dyDescent="0.25">
      <c r="B166" s="2">
        <v>4867</v>
      </c>
      <c r="C166" s="2" t="s">
        <v>182</v>
      </c>
      <c r="E166" s="28" t="s">
        <v>31</v>
      </c>
      <c r="F166" s="27"/>
      <c r="G166" s="27"/>
      <c r="H166" s="27"/>
      <c r="I166" s="28">
        <v>5764</v>
      </c>
      <c r="J166" s="27"/>
      <c r="K166" s="28">
        <v>5000</v>
      </c>
      <c r="L166" s="27"/>
      <c r="M166" s="28" t="s">
        <v>183</v>
      </c>
      <c r="N166" s="27"/>
      <c r="O166" s="5"/>
      <c r="P166" s="22">
        <v>4500</v>
      </c>
      <c r="Q166" s="5"/>
      <c r="R166" s="14"/>
      <c r="S166" s="13"/>
      <c r="T166" s="13">
        <v>2000</v>
      </c>
      <c r="U166" s="18"/>
      <c r="V166" s="22"/>
      <c r="W166" s="5"/>
      <c r="X166" s="30"/>
      <c r="Y166" s="16"/>
      <c r="Z166" s="30"/>
      <c r="AA166" s="5"/>
    </row>
    <row r="167" spans="2:27" x14ac:dyDescent="0.25">
      <c r="B167" s="2"/>
      <c r="C167" s="2" t="s">
        <v>184</v>
      </c>
      <c r="E167" s="28"/>
      <c r="F167" s="27"/>
      <c r="G167" s="27"/>
      <c r="H167" s="27"/>
      <c r="I167" s="28"/>
      <c r="J167" s="27"/>
      <c r="K167" s="28"/>
      <c r="L167" s="27"/>
      <c r="M167" s="28"/>
      <c r="N167" s="27"/>
      <c r="O167" s="5"/>
      <c r="P167" s="22"/>
      <c r="Q167" s="5"/>
      <c r="R167" s="14"/>
      <c r="S167" s="13"/>
      <c r="T167" s="13">
        <v>5000</v>
      </c>
      <c r="U167" s="18"/>
      <c r="V167" s="22"/>
      <c r="W167" s="5"/>
      <c r="X167" s="30"/>
      <c r="Y167" s="16"/>
      <c r="Z167" s="30"/>
      <c r="AA167" s="5"/>
    </row>
    <row r="168" spans="2:27" x14ac:dyDescent="0.25">
      <c r="B168" s="2">
        <v>4901</v>
      </c>
      <c r="C168" s="2" t="s">
        <v>185</v>
      </c>
      <c r="E168" s="28" t="s">
        <v>31</v>
      </c>
      <c r="F168" s="27"/>
      <c r="G168" s="27"/>
      <c r="H168" s="27"/>
      <c r="I168" s="28">
        <v>875</v>
      </c>
      <c r="J168" s="27"/>
      <c r="K168" s="28">
        <v>2000</v>
      </c>
      <c r="L168" s="27"/>
      <c r="M168" s="28">
        <v>1125</v>
      </c>
      <c r="N168" s="27"/>
      <c r="O168" s="5"/>
      <c r="P168" s="22"/>
      <c r="Q168" s="5"/>
      <c r="R168" s="14"/>
      <c r="S168" s="13"/>
      <c r="T168" s="13">
        <v>1000</v>
      </c>
      <c r="U168" s="18"/>
      <c r="V168" s="22"/>
      <c r="W168" s="5"/>
      <c r="X168" s="30"/>
      <c r="Y168" s="16"/>
      <c r="Z168" s="30"/>
      <c r="AA168" s="5"/>
    </row>
    <row r="169" spans="2:27" x14ac:dyDescent="0.25">
      <c r="B169" s="2"/>
      <c r="C169" s="2" t="s">
        <v>186</v>
      </c>
      <c r="E169" s="28"/>
      <c r="F169" s="27"/>
      <c r="G169" s="27"/>
      <c r="H169" s="27"/>
      <c r="I169" s="28"/>
      <c r="J169" s="27"/>
      <c r="K169" s="28"/>
      <c r="L169" s="27"/>
      <c r="M169" s="28"/>
      <c r="N169" s="27"/>
      <c r="O169" s="5"/>
      <c r="P169" s="22">
        <v>23670</v>
      </c>
      <c r="Q169" s="5"/>
      <c r="R169" s="14"/>
      <c r="S169" s="13"/>
      <c r="T169" s="13">
        <v>6330</v>
      </c>
      <c r="U169" s="18"/>
      <c r="V169" s="22"/>
      <c r="W169" s="5"/>
      <c r="X169" s="30"/>
      <c r="Y169" s="16"/>
      <c r="Z169" s="30"/>
      <c r="AA169" s="5"/>
    </row>
    <row r="170" spans="2:27" x14ac:dyDescent="0.25">
      <c r="B170" s="2"/>
      <c r="C170" s="2" t="s">
        <v>187</v>
      </c>
      <c r="E170" s="28"/>
      <c r="F170" s="27"/>
      <c r="G170" s="27"/>
      <c r="H170" s="27"/>
      <c r="I170" s="28"/>
      <c r="J170" s="27"/>
      <c r="K170" s="28"/>
      <c r="L170" s="27"/>
      <c r="M170" s="28"/>
      <c r="N170" s="27"/>
      <c r="O170" s="5"/>
      <c r="P170" s="22"/>
      <c r="Q170" s="5"/>
      <c r="R170" s="14"/>
      <c r="S170" s="13"/>
      <c r="T170" s="13">
        <v>5000</v>
      </c>
      <c r="U170" s="18"/>
      <c r="V170" s="22"/>
      <c r="W170" s="5"/>
      <c r="X170" s="30"/>
      <c r="Y170" s="16"/>
      <c r="Z170" s="30"/>
      <c r="AA170" s="5"/>
    </row>
    <row r="171" spans="2:27" x14ac:dyDescent="0.25"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5"/>
      <c r="P171" s="22"/>
      <c r="Q171" s="5"/>
      <c r="R171" s="13"/>
      <c r="S171" s="13"/>
      <c r="T171" s="13"/>
      <c r="U171" s="18"/>
      <c r="V171" s="22"/>
      <c r="W171" s="5"/>
      <c r="X171" s="30"/>
      <c r="Y171" s="16"/>
      <c r="Z171" s="30"/>
      <c r="AA171" s="5"/>
    </row>
    <row r="172" spans="2:27" x14ac:dyDescent="0.25">
      <c r="B172" s="1">
        <v>275</v>
      </c>
      <c r="C172" s="1" t="s">
        <v>188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5"/>
      <c r="P172" s="22"/>
      <c r="Q172" s="5"/>
      <c r="R172" s="13"/>
      <c r="S172" s="13"/>
      <c r="T172" s="13"/>
      <c r="U172" s="18"/>
      <c r="V172" s="22"/>
      <c r="W172" s="5"/>
      <c r="X172" s="30"/>
      <c r="Y172" s="16"/>
      <c r="Z172" s="30"/>
      <c r="AA172" s="5"/>
    </row>
    <row r="173" spans="2:27" x14ac:dyDescent="0.25">
      <c r="B173" s="2">
        <v>1667</v>
      </c>
      <c r="C173" s="2" t="s">
        <v>189</v>
      </c>
      <c r="E173" s="28">
        <v>180</v>
      </c>
      <c r="F173" s="27"/>
      <c r="G173" s="28">
        <v>700</v>
      </c>
      <c r="H173" s="27"/>
      <c r="I173" s="27"/>
      <c r="J173" s="27"/>
      <c r="K173" s="27"/>
      <c r="L173" s="27"/>
      <c r="M173" s="28">
        <v>520</v>
      </c>
      <c r="N173" s="27"/>
      <c r="O173" s="5"/>
      <c r="P173" s="22"/>
      <c r="Q173" s="5"/>
      <c r="R173" s="13">
        <v>250</v>
      </c>
      <c r="S173" s="13"/>
      <c r="T173" s="13"/>
      <c r="U173" s="18"/>
      <c r="V173" s="22"/>
      <c r="W173" s="5"/>
      <c r="X173" s="30"/>
      <c r="Y173" s="16"/>
      <c r="Z173" s="30"/>
      <c r="AA173" s="5"/>
    </row>
    <row r="174" spans="2:27" x14ac:dyDescent="0.25"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5"/>
      <c r="P174" s="22"/>
      <c r="Q174" s="5"/>
      <c r="R174" s="13"/>
      <c r="S174" s="13"/>
      <c r="T174" s="13"/>
      <c r="U174" s="18"/>
      <c r="V174" s="22"/>
      <c r="W174" s="5"/>
      <c r="X174" s="30"/>
      <c r="Y174" s="16"/>
      <c r="Z174" s="30"/>
      <c r="AA174" s="5"/>
    </row>
    <row r="175" spans="2:27" x14ac:dyDescent="0.25">
      <c r="B175" s="2">
        <v>4273</v>
      </c>
      <c r="C175" s="2" t="s">
        <v>190</v>
      </c>
      <c r="E175" s="28" t="s">
        <v>31</v>
      </c>
      <c r="F175" s="27"/>
      <c r="G175" s="27"/>
      <c r="H175" s="27"/>
      <c r="I175" s="28">
        <v>0</v>
      </c>
      <c r="J175" s="27"/>
      <c r="K175" s="28">
        <v>3000</v>
      </c>
      <c r="L175" s="27"/>
      <c r="M175" s="28">
        <v>3000</v>
      </c>
      <c r="N175" s="27"/>
      <c r="O175" s="5"/>
      <c r="P175" s="22">
        <v>3000</v>
      </c>
      <c r="Q175" s="5"/>
      <c r="R175" s="14"/>
      <c r="S175" s="13"/>
      <c r="T175" s="13">
        <v>3600</v>
      </c>
      <c r="U175" s="18"/>
      <c r="V175" s="22"/>
      <c r="W175" s="5"/>
      <c r="X175" s="30"/>
      <c r="Y175" s="16"/>
      <c r="Z175" s="30"/>
      <c r="AA175" s="5"/>
    </row>
    <row r="176" spans="2:27" x14ac:dyDescent="0.25">
      <c r="B176" s="2">
        <v>4274</v>
      </c>
      <c r="C176" s="2" t="s">
        <v>191</v>
      </c>
      <c r="E176" s="28" t="s">
        <v>31</v>
      </c>
      <c r="F176" s="27"/>
      <c r="G176" s="27"/>
      <c r="H176" s="27"/>
      <c r="I176" s="28">
        <v>658</v>
      </c>
      <c r="J176" s="27"/>
      <c r="K176" s="28">
        <v>700</v>
      </c>
      <c r="L176" s="27"/>
      <c r="M176" s="28">
        <v>42</v>
      </c>
      <c r="N176" s="27"/>
      <c r="O176" s="5"/>
      <c r="P176" s="22"/>
      <c r="Q176" s="5"/>
      <c r="R176" s="14"/>
      <c r="S176" s="13"/>
      <c r="T176" s="13">
        <v>3000</v>
      </c>
      <c r="U176" s="18"/>
      <c r="V176" s="22"/>
      <c r="W176" s="5"/>
      <c r="X176" s="30"/>
      <c r="Y176" s="16"/>
      <c r="Z176" s="30"/>
      <c r="AA176" s="5"/>
    </row>
    <row r="177" spans="2:27" x14ac:dyDescent="0.25">
      <c r="B177" s="2"/>
      <c r="C177" s="2" t="s">
        <v>192</v>
      </c>
      <c r="E177" s="28"/>
      <c r="F177" s="27"/>
      <c r="G177" s="27"/>
      <c r="H177" s="27"/>
      <c r="I177" s="28"/>
      <c r="J177" s="27"/>
      <c r="K177" s="28"/>
      <c r="L177" s="27"/>
      <c r="M177" s="28"/>
      <c r="N177" s="27"/>
      <c r="O177" s="5"/>
      <c r="P177" s="22">
        <v>10000</v>
      </c>
      <c r="Q177" s="5"/>
      <c r="R177" s="14"/>
      <c r="S177" s="13"/>
      <c r="T177" s="13">
        <v>0</v>
      </c>
      <c r="U177" s="18"/>
      <c r="V177" s="22"/>
      <c r="W177" s="5"/>
      <c r="X177" s="30"/>
      <c r="Y177" s="16"/>
      <c r="Z177" s="30"/>
      <c r="AA177" s="5"/>
    </row>
    <row r="178" spans="2:27" ht="30" x14ac:dyDescent="0.25">
      <c r="B178" s="2"/>
      <c r="C178" s="4" t="s">
        <v>193</v>
      </c>
      <c r="E178" s="28" t="s">
        <v>31</v>
      </c>
      <c r="F178" s="27"/>
      <c r="G178" s="27"/>
      <c r="H178" s="27"/>
      <c r="I178" s="28">
        <v>0</v>
      </c>
      <c r="J178" s="27"/>
      <c r="K178" s="28">
        <v>7500</v>
      </c>
      <c r="L178" s="27"/>
      <c r="M178" s="28">
        <v>7500</v>
      </c>
      <c r="N178" s="27">
        <v>4000</v>
      </c>
      <c r="O178" s="5"/>
      <c r="P178" s="22"/>
      <c r="Q178" s="5"/>
      <c r="R178" s="14"/>
      <c r="S178" s="13"/>
      <c r="T178" s="13">
        <v>10000</v>
      </c>
      <c r="U178" s="18"/>
      <c r="V178" s="22"/>
      <c r="W178" s="5"/>
      <c r="X178" s="30"/>
      <c r="Y178" s="16"/>
      <c r="Z178" s="30"/>
      <c r="AA178" s="5"/>
    </row>
    <row r="179" spans="2:27" ht="45" x14ac:dyDescent="0.25">
      <c r="B179" s="2"/>
      <c r="C179" s="4" t="s">
        <v>194</v>
      </c>
      <c r="E179" s="28"/>
      <c r="F179" s="27"/>
      <c r="G179" s="27"/>
      <c r="H179" s="27"/>
      <c r="I179" s="28"/>
      <c r="J179" s="27"/>
      <c r="K179" s="28"/>
      <c r="L179" s="27"/>
      <c r="M179" s="28"/>
      <c r="N179" s="27"/>
      <c r="O179" s="5"/>
      <c r="P179" s="22"/>
      <c r="Q179" s="5"/>
      <c r="R179" s="14"/>
      <c r="S179" s="13"/>
      <c r="T179" s="13">
        <v>2500</v>
      </c>
      <c r="U179" s="18"/>
      <c r="V179" s="22"/>
      <c r="W179" s="5"/>
      <c r="X179" s="30"/>
      <c r="Y179" s="16"/>
      <c r="Z179" s="30"/>
      <c r="AA179" s="5"/>
    </row>
    <row r="180" spans="2:27" ht="45" x14ac:dyDescent="0.25">
      <c r="B180" s="2"/>
      <c r="C180" s="4" t="s">
        <v>195</v>
      </c>
      <c r="E180" s="28"/>
      <c r="F180" s="27"/>
      <c r="G180" s="27"/>
      <c r="H180" s="27"/>
      <c r="I180" s="28"/>
      <c r="J180" s="27"/>
      <c r="K180" s="28"/>
      <c r="L180" s="27"/>
      <c r="M180" s="28"/>
      <c r="N180" s="27"/>
      <c r="O180" s="5"/>
      <c r="P180" s="22"/>
      <c r="Q180" s="5"/>
      <c r="R180" s="14"/>
      <c r="S180" s="13"/>
      <c r="T180" s="13">
        <v>4500</v>
      </c>
      <c r="U180" s="18"/>
      <c r="V180" s="22"/>
      <c r="W180" s="5"/>
      <c r="X180" s="30"/>
      <c r="Y180" s="16"/>
      <c r="Z180" s="30"/>
      <c r="AA180" s="5"/>
    </row>
    <row r="181" spans="2:27" x14ac:dyDescent="0.25">
      <c r="B181" s="2"/>
      <c r="C181" s="2" t="s">
        <v>196</v>
      </c>
      <c r="E181" s="28"/>
      <c r="F181" s="27"/>
      <c r="G181" s="27"/>
      <c r="H181" s="27"/>
      <c r="I181" s="28"/>
      <c r="J181" s="27"/>
      <c r="K181" s="28"/>
      <c r="L181" s="27"/>
      <c r="M181" s="28"/>
      <c r="N181" s="27"/>
      <c r="O181" s="5"/>
      <c r="P181" s="22">
        <v>3500</v>
      </c>
      <c r="Q181" s="5"/>
      <c r="R181" s="14"/>
      <c r="S181" s="13"/>
      <c r="T181" s="13">
        <v>0</v>
      </c>
      <c r="U181" s="18"/>
      <c r="V181" s="22"/>
      <c r="W181" s="5"/>
      <c r="X181" s="30"/>
      <c r="Y181" s="16"/>
      <c r="Z181" s="30"/>
      <c r="AA181" s="5"/>
    </row>
    <row r="182" spans="2:27" x14ac:dyDescent="0.2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5"/>
      <c r="P182" s="22"/>
      <c r="Q182" s="5"/>
      <c r="R182" s="13"/>
      <c r="S182" s="13"/>
      <c r="T182" s="13"/>
      <c r="U182" s="18"/>
      <c r="V182" s="22"/>
      <c r="W182" s="5"/>
      <c r="X182" s="30"/>
      <c r="Y182" s="16"/>
      <c r="Z182" s="30"/>
      <c r="AA182" s="5"/>
    </row>
    <row r="183" spans="2:27" x14ac:dyDescent="0.25">
      <c r="B183" s="1">
        <v>280</v>
      </c>
      <c r="C183" s="1" t="s">
        <v>197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5"/>
      <c r="P183" s="22"/>
      <c r="Q183" s="5"/>
      <c r="R183" s="13"/>
      <c r="S183" s="13"/>
      <c r="T183" s="13"/>
      <c r="U183" s="18"/>
      <c r="V183" s="22"/>
      <c r="W183" s="5"/>
      <c r="X183" s="30"/>
      <c r="Y183" s="16"/>
      <c r="Z183" s="30"/>
      <c r="AA183" s="5"/>
    </row>
    <row r="184" spans="2:27" x14ac:dyDescent="0.25"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P184" s="21"/>
      <c r="R184" s="10"/>
      <c r="S184" s="10"/>
      <c r="T184" s="10"/>
      <c r="V184" s="22"/>
      <c r="W184" s="5"/>
      <c r="X184" s="30"/>
      <c r="Y184" s="16"/>
      <c r="Z184" s="30"/>
      <c r="AA184" s="5"/>
    </row>
    <row r="185" spans="2:27" x14ac:dyDescent="0.25">
      <c r="B185" s="2">
        <v>4815</v>
      </c>
      <c r="C185" s="2" t="s">
        <v>198</v>
      </c>
      <c r="E185" s="28" t="s">
        <v>31</v>
      </c>
      <c r="F185" s="27"/>
      <c r="G185" s="27"/>
      <c r="H185" s="27"/>
      <c r="I185" s="28">
        <v>18</v>
      </c>
      <c r="J185" s="27"/>
      <c r="K185" s="28">
        <v>15000</v>
      </c>
      <c r="L185" s="27"/>
      <c r="M185" s="28">
        <v>14982</v>
      </c>
      <c r="N185" s="27"/>
      <c r="O185" s="5"/>
      <c r="P185" s="22"/>
      <c r="Q185" s="5"/>
      <c r="R185" s="14"/>
      <c r="S185" s="13"/>
      <c r="T185" s="13">
        <v>0</v>
      </c>
      <c r="U185" s="18"/>
      <c r="V185" s="22"/>
      <c r="W185" s="5"/>
      <c r="X185" s="30"/>
      <c r="Y185" s="16"/>
      <c r="Z185" s="30"/>
      <c r="AA185" s="5"/>
    </row>
    <row r="186" spans="2:27" x14ac:dyDescent="0.25">
      <c r="B186" s="2">
        <v>4825</v>
      </c>
      <c r="C186" s="2" t="s">
        <v>199</v>
      </c>
      <c r="E186" s="28" t="s">
        <v>31</v>
      </c>
      <c r="F186" s="27"/>
      <c r="G186" s="27"/>
      <c r="H186" s="27"/>
      <c r="I186" s="28">
        <v>2873</v>
      </c>
      <c r="J186" s="27"/>
      <c r="K186" s="28">
        <v>3500</v>
      </c>
      <c r="L186" s="27"/>
      <c r="M186" s="28">
        <v>627</v>
      </c>
      <c r="N186" s="27"/>
      <c r="O186" s="5"/>
      <c r="P186" s="22">
        <v>2000</v>
      </c>
      <c r="Q186" s="5"/>
      <c r="R186" s="14"/>
      <c r="S186" s="13"/>
      <c r="T186" s="13">
        <v>3500</v>
      </c>
      <c r="U186" s="18"/>
      <c r="V186" s="22"/>
      <c r="W186" s="5"/>
      <c r="X186" s="30"/>
      <c r="Y186" s="16"/>
      <c r="Z186" s="30"/>
      <c r="AA186" s="5"/>
    </row>
    <row r="187" spans="2:27" x14ac:dyDescent="0.25"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5"/>
      <c r="P187" s="22"/>
      <c r="Q187" s="5"/>
      <c r="R187" s="13"/>
      <c r="S187" s="13"/>
      <c r="T187" s="13"/>
      <c r="U187" s="18"/>
      <c r="V187" s="22"/>
      <c r="W187" s="5"/>
      <c r="X187" s="30"/>
      <c r="Y187" s="16"/>
      <c r="Z187" s="30"/>
      <c r="AA187" s="5"/>
    </row>
    <row r="188" spans="2:27" x14ac:dyDescent="0.25">
      <c r="B188" s="1">
        <v>290</v>
      </c>
      <c r="C188" s="1" t="s">
        <v>200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5"/>
      <c r="P188" s="22"/>
      <c r="Q188" s="5"/>
      <c r="R188" s="13"/>
      <c r="S188" s="13"/>
      <c r="T188" s="13"/>
      <c r="U188" s="18"/>
      <c r="V188" s="22"/>
      <c r="W188" s="5"/>
      <c r="X188" s="30"/>
      <c r="Y188" s="16"/>
      <c r="Z188" s="30"/>
      <c r="AA188" s="5"/>
    </row>
    <row r="189" spans="2:27" x14ac:dyDescent="0.25">
      <c r="B189" s="2">
        <v>1310</v>
      </c>
      <c r="C189" s="2" t="s">
        <v>201</v>
      </c>
      <c r="E189" s="28">
        <v>3643</v>
      </c>
      <c r="F189" s="27"/>
      <c r="G189" s="28">
        <v>3600</v>
      </c>
      <c r="H189" s="27"/>
      <c r="I189" s="27"/>
      <c r="J189" s="27"/>
      <c r="K189" s="27"/>
      <c r="L189" s="27"/>
      <c r="M189" s="28">
        <v>3558</v>
      </c>
      <c r="N189" s="27"/>
      <c r="O189" s="5"/>
      <c r="P189" s="22"/>
      <c r="Q189" s="5"/>
      <c r="R189" s="13">
        <v>3650</v>
      </c>
      <c r="S189" s="13"/>
      <c r="T189" s="13"/>
      <c r="U189" s="18"/>
      <c r="V189" s="22"/>
      <c r="W189" s="5"/>
      <c r="X189" s="30"/>
      <c r="Y189" s="16"/>
      <c r="Z189" s="30"/>
      <c r="AA189" s="5"/>
    </row>
    <row r="190" spans="2:27" x14ac:dyDescent="0.25"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5"/>
      <c r="P190" s="22"/>
      <c r="Q190" s="5"/>
      <c r="R190" s="13"/>
      <c r="S190" s="13"/>
      <c r="T190" s="13"/>
      <c r="U190" s="18"/>
      <c r="V190" s="22"/>
      <c r="W190" s="5"/>
      <c r="X190" s="30"/>
      <c r="Y190" s="16"/>
      <c r="Z190" s="30"/>
      <c r="AA190" s="5"/>
    </row>
    <row r="191" spans="2:27" x14ac:dyDescent="0.25">
      <c r="B191" s="2">
        <v>4200</v>
      </c>
      <c r="C191" s="2" t="s">
        <v>78</v>
      </c>
      <c r="E191" s="28" t="s">
        <v>31</v>
      </c>
      <c r="F191" s="27"/>
      <c r="G191" s="27"/>
      <c r="H191" s="27"/>
      <c r="I191" s="28">
        <v>2682</v>
      </c>
      <c r="J191" s="27"/>
      <c r="K191" s="28">
        <v>4000</v>
      </c>
      <c r="L191" s="27"/>
      <c r="M191" s="28">
        <v>1318</v>
      </c>
      <c r="N191" s="27"/>
      <c r="O191" s="5"/>
      <c r="P191" s="22"/>
      <c r="Q191" s="5"/>
      <c r="R191" s="14"/>
      <c r="S191" s="13"/>
      <c r="T191" s="13">
        <v>4000</v>
      </c>
      <c r="U191" s="18"/>
      <c r="V191" s="22"/>
      <c r="W191" s="5"/>
      <c r="X191" s="30"/>
      <c r="Y191" s="16"/>
      <c r="Z191" s="30">
        <v>4000</v>
      </c>
      <c r="AA191" s="5"/>
    </row>
    <row r="192" spans="2:27" x14ac:dyDescent="0.25">
      <c r="B192" s="2">
        <v>4205</v>
      </c>
      <c r="C192" s="2" t="s">
        <v>79</v>
      </c>
      <c r="E192" s="28" t="s">
        <v>31</v>
      </c>
      <c r="F192" s="27"/>
      <c r="G192" s="27"/>
      <c r="H192" s="27"/>
      <c r="I192" s="28">
        <v>10383</v>
      </c>
      <c r="J192" s="27"/>
      <c r="K192" s="28">
        <v>7471</v>
      </c>
      <c r="L192" s="27"/>
      <c r="M192" s="28" t="s">
        <v>202</v>
      </c>
      <c r="N192" s="27"/>
      <c r="O192" s="5"/>
      <c r="P192" s="22"/>
      <c r="Q192" s="5"/>
      <c r="R192" s="14"/>
      <c r="S192" s="13"/>
      <c r="T192" s="13">
        <v>12000</v>
      </c>
      <c r="U192" s="18"/>
      <c r="V192" s="22"/>
      <c r="W192" s="5"/>
      <c r="X192" s="30"/>
      <c r="Y192" s="16"/>
      <c r="Z192" s="30">
        <v>12000</v>
      </c>
      <c r="AA192" s="5"/>
    </row>
    <row r="193" spans="2:27" x14ac:dyDescent="0.25">
      <c r="B193" s="2">
        <v>4210</v>
      </c>
      <c r="C193" s="2" t="s">
        <v>81</v>
      </c>
      <c r="E193" s="28" t="s">
        <v>31</v>
      </c>
      <c r="F193" s="27"/>
      <c r="G193" s="27"/>
      <c r="H193" s="27"/>
      <c r="I193" s="28">
        <v>744</v>
      </c>
      <c r="J193" s="27"/>
      <c r="K193" s="28">
        <v>1200</v>
      </c>
      <c r="L193" s="27"/>
      <c r="M193" s="28">
        <v>456</v>
      </c>
      <c r="N193" s="27"/>
      <c r="O193" s="5"/>
      <c r="P193" s="22"/>
      <c r="Q193" s="5"/>
      <c r="R193" s="14"/>
      <c r="S193" s="13"/>
      <c r="T193" s="13">
        <v>1200</v>
      </c>
      <c r="U193" s="18"/>
      <c r="V193" s="22"/>
      <c r="W193" s="5"/>
      <c r="X193" s="30"/>
      <c r="Y193" s="16"/>
      <c r="Z193" s="30">
        <v>1200</v>
      </c>
      <c r="AA193" s="5"/>
    </row>
    <row r="194" spans="2:27" x14ac:dyDescent="0.25">
      <c r="B194" s="2">
        <v>4215</v>
      </c>
      <c r="C194" s="2" t="s">
        <v>82</v>
      </c>
      <c r="E194" s="28" t="s">
        <v>31</v>
      </c>
      <c r="F194" s="27"/>
      <c r="G194" s="27"/>
      <c r="H194" s="27"/>
      <c r="I194" s="28">
        <v>1165</v>
      </c>
      <c r="J194" s="27"/>
      <c r="K194" s="28">
        <v>1600</v>
      </c>
      <c r="L194" s="27"/>
      <c r="M194" s="28">
        <v>435</v>
      </c>
      <c r="N194" s="27"/>
      <c r="O194" s="5"/>
      <c r="P194" s="22"/>
      <c r="Q194" s="5"/>
      <c r="R194" s="14"/>
      <c r="S194" s="13"/>
      <c r="T194" s="13">
        <v>1600</v>
      </c>
      <c r="U194" s="18"/>
      <c r="V194" s="22"/>
      <c r="W194" s="5"/>
      <c r="X194" s="30"/>
      <c r="Y194" s="16"/>
      <c r="Z194" s="30">
        <v>1600</v>
      </c>
      <c r="AA194" s="5"/>
    </row>
    <row r="195" spans="2:27" x14ac:dyDescent="0.25">
      <c r="B195" s="2">
        <v>4237</v>
      </c>
      <c r="C195" s="2" t="s">
        <v>203</v>
      </c>
      <c r="E195" s="28" t="s">
        <v>31</v>
      </c>
      <c r="F195" s="27"/>
      <c r="G195" s="27"/>
      <c r="H195" s="27"/>
      <c r="I195" s="28">
        <v>254</v>
      </c>
      <c r="J195" s="27"/>
      <c r="K195" s="28">
        <v>500</v>
      </c>
      <c r="L195" s="27"/>
      <c r="M195" s="28">
        <v>246</v>
      </c>
      <c r="N195" s="27"/>
      <c r="O195" s="5"/>
      <c r="P195" s="22"/>
      <c r="Q195" s="5"/>
      <c r="R195" s="14"/>
      <c r="S195" s="13"/>
      <c r="T195" s="13">
        <v>500</v>
      </c>
      <c r="U195" s="18"/>
      <c r="V195" s="22"/>
      <c r="W195" s="5"/>
      <c r="X195" s="30"/>
      <c r="Y195" s="16"/>
      <c r="Z195" s="30">
        <v>500</v>
      </c>
      <c r="AA195" s="5"/>
    </row>
    <row r="196" spans="2:27" x14ac:dyDescent="0.25">
      <c r="B196" s="2">
        <v>4290</v>
      </c>
      <c r="C196" s="2" t="s">
        <v>204</v>
      </c>
      <c r="E196" s="28" t="s">
        <v>31</v>
      </c>
      <c r="F196" s="27"/>
      <c r="G196" s="27"/>
      <c r="H196" s="27"/>
      <c r="I196" s="28">
        <v>21747</v>
      </c>
      <c r="J196" s="27"/>
      <c r="K196" s="28">
        <v>43500</v>
      </c>
      <c r="L196" s="27"/>
      <c r="M196" s="28">
        <v>21753</v>
      </c>
      <c r="N196" s="27"/>
      <c r="O196" s="5"/>
      <c r="P196" s="22"/>
      <c r="Q196" s="5"/>
      <c r="R196" s="14"/>
      <c r="S196" s="13"/>
      <c r="T196" s="13">
        <v>43500</v>
      </c>
      <c r="U196" s="18"/>
      <c r="V196" s="22"/>
      <c r="W196" s="5"/>
      <c r="X196" s="30"/>
      <c r="Y196" s="16"/>
      <c r="Z196" s="30">
        <v>43500</v>
      </c>
      <c r="AA196" s="5"/>
    </row>
    <row r="197" spans="2:27" x14ac:dyDescent="0.25">
      <c r="B197" s="2">
        <v>4305</v>
      </c>
      <c r="C197" s="2" t="s">
        <v>84</v>
      </c>
      <c r="E197" s="28" t="s">
        <v>31</v>
      </c>
      <c r="F197" s="27"/>
      <c r="G197" s="27"/>
      <c r="H197" s="27"/>
      <c r="I197" s="28">
        <v>151</v>
      </c>
      <c r="J197" s="27"/>
      <c r="K197" s="28">
        <v>2500</v>
      </c>
      <c r="L197" s="27"/>
      <c r="M197" s="28">
        <v>2349</v>
      </c>
      <c r="N197" s="27"/>
      <c r="O197" s="5"/>
      <c r="P197" s="22"/>
      <c r="Q197" s="5"/>
      <c r="R197" s="14"/>
      <c r="S197" s="13"/>
      <c r="T197" s="13">
        <v>2500</v>
      </c>
      <c r="U197" s="18"/>
      <c r="V197" s="22"/>
      <c r="W197" s="5"/>
      <c r="X197" s="30"/>
      <c r="Y197" s="16"/>
      <c r="Z197" s="30">
        <v>2500</v>
      </c>
      <c r="AA197" s="5"/>
    </row>
    <row r="198" spans="2:27" x14ac:dyDescent="0.25">
      <c r="B198" s="2">
        <v>4306</v>
      </c>
      <c r="C198" s="2" t="s">
        <v>85</v>
      </c>
      <c r="E198" s="28" t="s">
        <v>31</v>
      </c>
      <c r="F198" s="27"/>
      <c r="G198" s="27"/>
      <c r="H198" s="27"/>
      <c r="I198" s="28">
        <v>865</v>
      </c>
      <c r="J198" s="27"/>
      <c r="K198" s="28">
        <v>1000</v>
      </c>
      <c r="L198" s="27"/>
      <c r="M198" s="28">
        <v>135</v>
      </c>
      <c r="N198" s="27"/>
      <c r="O198" s="5"/>
      <c r="P198" s="22"/>
      <c r="Q198" s="5"/>
      <c r="R198" s="14"/>
      <c r="S198" s="13"/>
      <c r="T198" s="13">
        <v>1000</v>
      </c>
      <c r="U198" s="18"/>
      <c r="V198" s="22"/>
      <c r="W198" s="5"/>
      <c r="X198" s="30"/>
      <c r="Y198" s="16"/>
      <c r="Z198" s="30">
        <v>1000</v>
      </c>
      <c r="AA198" s="5"/>
    </row>
    <row r="199" spans="2:27" x14ac:dyDescent="0.25">
      <c r="B199" s="2">
        <v>4310</v>
      </c>
      <c r="C199" s="2" t="s">
        <v>86</v>
      </c>
      <c r="E199" s="28" t="s">
        <v>31</v>
      </c>
      <c r="F199" s="27"/>
      <c r="G199" s="27"/>
      <c r="H199" s="27"/>
      <c r="I199" s="28">
        <v>540</v>
      </c>
      <c r="J199" s="27"/>
      <c r="K199" s="28">
        <v>600</v>
      </c>
      <c r="L199" s="27"/>
      <c r="M199" s="28">
        <v>60</v>
      </c>
      <c r="N199" s="27"/>
      <c r="O199" s="5"/>
      <c r="P199" s="22"/>
      <c r="Q199" s="5"/>
      <c r="R199" s="14"/>
      <c r="S199" s="13"/>
      <c r="T199" s="13">
        <v>1000</v>
      </c>
      <c r="U199" s="18"/>
      <c r="V199" s="22"/>
      <c r="W199" s="5"/>
      <c r="X199" s="30"/>
      <c r="Y199" s="16"/>
      <c r="Z199" s="30">
        <v>1000</v>
      </c>
      <c r="AA199" s="5"/>
    </row>
    <row r="200" spans="2:27" x14ac:dyDescent="0.25">
      <c r="B200" s="2">
        <v>4326</v>
      </c>
      <c r="C200" s="2" t="s">
        <v>205</v>
      </c>
      <c r="E200" s="28" t="s">
        <v>31</v>
      </c>
      <c r="F200" s="27"/>
      <c r="G200" s="27"/>
      <c r="H200" s="27"/>
      <c r="I200" s="28">
        <v>422</v>
      </c>
      <c r="J200" s="27"/>
      <c r="K200" s="28">
        <v>1000</v>
      </c>
      <c r="L200" s="27"/>
      <c r="M200" s="28">
        <v>578</v>
      </c>
      <c r="N200" s="27"/>
      <c r="O200" s="5"/>
      <c r="P200" s="22"/>
      <c r="Q200" s="5"/>
      <c r="R200" s="14"/>
      <c r="S200" s="13"/>
      <c r="T200" s="13">
        <v>1000</v>
      </c>
      <c r="U200" s="18"/>
      <c r="V200" s="22"/>
      <c r="W200" s="5"/>
      <c r="X200" s="30"/>
      <c r="Y200" s="16"/>
      <c r="Z200" s="30">
        <v>1000</v>
      </c>
      <c r="AA200" s="5"/>
    </row>
    <row r="201" spans="2:27" x14ac:dyDescent="0.25"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5"/>
      <c r="P201" s="22"/>
      <c r="Q201" s="5"/>
      <c r="R201" s="13"/>
      <c r="S201" s="13"/>
      <c r="T201" s="13"/>
      <c r="U201" s="18"/>
      <c r="V201" s="22"/>
      <c r="W201" s="5"/>
      <c r="X201" s="30"/>
      <c r="Y201" s="16"/>
      <c r="Z201" s="30"/>
      <c r="AA201" s="5"/>
    </row>
    <row r="202" spans="2:27" x14ac:dyDescent="0.25"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5"/>
      <c r="P202" s="22"/>
      <c r="Q202" s="5"/>
      <c r="R202" s="13"/>
      <c r="S202" s="13"/>
      <c r="T202" s="13"/>
      <c r="U202" s="18"/>
      <c r="V202" s="22"/>
      <c r="W202" s="5"/>
      <c r="X202" s="30"/>
      <c r="Y202" s="16"/>
      <c r="Z202" s="30"/>
      <c r="AA202" s="5"/>
    </row>
    <row r="203" spans="2:27" x14ac:dyDescent="0.25"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5"/>
      <c r="P203" s="22">
        <f>SUM(P8:P202)</f>
        <v>224880</v>
      </c>
      <c r="Q203" s="5"/>
      <c r="R203" s="13">
        <f>SUM(R8:R202)</f>
        <v>953190</v>
      </c>
      <c r="S203" s="13"/>
      <c r="T203" s="13">
        <f>SUM(T8:T202)</f>
        <v>953190</v>
      </c>
      <c r="U203" s="18"/>
      <c r="V203" s="22"/>
      <c r="W203" s="5"/>
      <c r="X203" s="30"/>
      <c r="Y203" s="16"/>
      <c r="Z203" s="30">
        <f>SUM(Z8:Z202)</f>
        <v>574860</v>
      </c>
      <c r="AA203" s="5"/>
    </row>
    <row r="204" spans="2:27" x14ac:dyDescent="0.25">
      <c r="V204" s="5"/>
      <c r="W204" s="5"/>
      <c r="X204" s="5"/>
      <c r="Y204" s="5"/>
      <c r="Z204" s="5"/>
      <c r="AA204" s="5"/>
    </row>
    <row r="206" spans="2:27" x14ac:dyDescent="0.25">
      <c r="T206" s="7">
        <f>SUM(R203-T203)</f>
        <v>0</v>
      </c>
      <c r="U206" s="7"/>
      <c r="V206" s="7"/>
    </row>
    <row r="207" spans="2:27" x14ac:dyDescent="0.25">
      <c r="C207" t="s">
        <v>206</v>
      </c>
      <c r="E207" s="33">
        <v>7387.71</v>
      </c>
      <c r="F207" s="26"/>
      <c r="G207" s="25"/>
      <c r="H207" s="26"/>
      <c r="I207" s="25"/>
      <c r="J207" s="26"/>
      <c r="K207" s="25"/>
      <c r="L207" s="26"/>
      <c r="M207" s="25"/>
      <c r="N207" s="25"/>
      <c r="P207" s="21"/>
      <c r="R207" s="12">
        <v>7450.97</v>
      </c>
      <c r="S207" s="10"/>
      <c r="T207" s="10"/>
      <c r="V207" s="21"/>
      <c r="X207" s="16"/>
      <c r="Y207" s="16"/>
      <c r="Z207" s="16"/>
    </row>
    <row r="208" spans="2:27" x14ac:dyDescent="0.25">
      <c r="C208" t="s">
        <v>207</v>
      </c>
      <c r="E208" s="33">
        <v>90.25</v>
      </c>
      <c r="F208" s="26"/>
      <c r="G208" s="25"/>
      <c r="H208" s="26"/>
      <c r="I208" s="25"/>
      <c r="J208" s="26"/>
      <c r="K208" s="25"/>
      <c r="L208" s="26"/>
      <c r="M208" s="25"/>
      <c r="N208" s="25"/>
      <c r="P208" s="21"/>
      <c r="R208" s="34">
        <f>SUM(R9/R207)</f>
        <v>122.15724932458458</v>
      </c>
      <c r="S208" s="10"/>
      <c r="T208" s="10"/>
      <c r="V208" s="21"/>
      <c r="X208" s="16"/>
      <c r="Y208" s="16"/>
      <c r="Z208" s="16"/>
    </row>
    <row r="209" spans="3:18" x14ac:dyDescent="0.25">
      <c r="C209" s="31" t="s">
        <v>208</v>
      </c>
      <c r="E209" s="31">
        <v>1.74</v>
      </c>
      <c r="R209">
        <v>2.35</v>
      </c>
    </row>
    <row r="211" spans="3:18" x14ac:dyDescent="0.25">
      <c r="E211" s="32"/>
    </row>
  </sheetData>
  <mergeCells count="7">
    <mergeCell ref="AB19:AI33"/>
    <mergeCell ref="C27:C28"/>
    <mergeCell ref="I2:K2"/>
    <mergeCell ref="E2:G2"/>
    <mergeCell ref="R1:T1"/>
    <mergeCell ref="X1:Z1"/>
    <mergeCell ref="E1:N1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1644-08EA-4FA8-B14C-EE6D3909220A}">
  <sheetPr>
    <tabColor rgb="FF92D050"/>
  </sheetPr>
  <dimension ref="A3:J19"/>
  <sheetViews>
    <sheetView topLeftCell="A4" workbookViewId="0">
      <selection activeCell="J32" sqref="J32"/>
    </sheetView>
  </sheetViews>
  <sheetFormatPr defaultColWidth="8.85546875" defaultRowHeight="14.25" x14ac:dyDescent="0.2"/>
  <cols>
    <col min="1" max="11" width="14.28515625" style="49" customWidth="1"/>
    <col min="12" max="16384" width="8.85546875" style="49"/>
  </cols>
  <sheetData>
    <row r="3" spans="1:10" x14ac:dyDescent="0.2">
      <c r="A3" s="45" t="s">
        <v>264</v>
      </c>
      <c r="B3" s="46"/>
      <c r="C3" s="47" t="s">
        <v>265</v>
      </c>
      <c r="D3" s="48"/>
    </row>
    <row r="5" spans="1:10" x14ac:dyDescent="0.2">
      <c r="A5" s="45" t="s">
        <v>266</v>
      </c>
      <c r="B5" s="50"/>
      <c r="C5" s="51">
        <f>('5%'!R9)</f>
        <v>710560</v>
      </c>
      <c r="D5" s="52"/>
    </row>
    <row r="7" spans="1:10" x14ac:dyDescent="0.2">
      <c r="A7" s="45" t="s">
        <v>267</v>
      </c>
      <c r="B7" s="50"/>
      <c r="C7" s="53">
        <f>SUMIF([1]Data!A5:A42,C3,[1]Data!B5:B43)</f>
        <v>7387.56</v>
      </c>
      <c r="D7" s="54"/>
    </row>
    <row r="8" spans="1:10" x14ac:dyDescent="0.2">
      <c r="A8" s="45" t="s">
        <v>268</v>
      </c>
      <c r="B8" s="50"/>
      <c r="C8" s="53">
        <f>SUMIF([1]Data!A5:A42,C3,[1]Data!C5:C43)</f>
        <v>7450.97</v>
      </c>
      <c r="D8" s="54"/>
    </row>
    <row r="9" spans="1:10" x14ac:dyDescent="0.2">
      <c r="A9" s="45" t="s">
        <v>269</v>
      </c>
      <c r="B9" s="50"/>
      <c r="C9" s="55">
        <f>IF(C8=0,0,(C8-C7)/C7)</f>
        <v>8.5833482232293007E-3</v>
      </c>
      <c r="D9" s="56"/>
    </row>
    <row r="10" spans="1:10" x14ac:dyDescent="0.2">
      <c r="C10" s="57"/>
      <c r="D10" s="57"/>
    </row>
    <row r="12" spans="1:10" ht="75" x14ac:dyDescent="0.2">
      <c r="C12" s="58" t="s">
        <v>270</v>
      </c>
      <c r="D12" s="58" t="s">
        <v>271</v>
      </c>
      <c r="E12" s="58" t="s">
        <v>272</v>
      </c>
      <c r="F12" s="58" t="s">
        <v>273</v>
      </c>
      <c r="G12" s="58" t="s">
        <v>274</v>
      </c>
      <c r="H12" s="59"/>
    </row>
    <row r="13" spans="1:10" ht="22.9" customHeight="1" x14ac:dyDescent="0.2">
      <c r="C13" s="60">
        <f>SUMIF([1]Data!A5:A42,C3,[1]Data!D5:D43)</f>
        <v>666741</v>
      </c>
      <c r="D13" s="61">
        <f>IFERROR(VLOOKUP(C3,[1]Data!A:D,4,FALSE)/VLOOKUP(C3,[1]Data!A:B,2,FALSE),0)</f>
        <v>90.251855822490782</v>
      </c>
      <c r="E13" s="61">
        <f>IFERROR(C5/VLOOKUP(C3,[1]Data!A:C,3,FALSE),0)</f>
        <v>95.364764587697977</v>
      </c>
      <c r="F13" s="61">
        <f>IF(E13=0,0,E13-D13)</f>
        <v>5.1129087652071945</v>
      </c>
      <c r="G13" s="62">
        <f>IF(F13=0,"-     ",F13/D13)</f>
        <v>5.6651563766881088E-2</v>
      </c>
    </row>
    <row r="16" spans="1:10" ht="15" x14ac:dyDescent="0.25">
      <c r="A16" s="63"/>
      <c r="B16" s="64"/>
      <c r="C16" s="65" t="s">
        <v>275</v>
      </c>
      <c r="D16" s="65" t="s">
        <v>276</v>
      </c>
      <c r="E16" s="65" t="s">
        <v>277</v>
      </c>
      <c r="F16" s="65" t="s">
        <v>209</v>
      </c>
      <c r="G16" s="65" t="s">
        <v>278</v>
      </c>
      <c r="H16" s="65" t="s">
        <v>279</v>
      </c>
      <c r="I16" s="65" t="s">
        <v>280</v>
      </c>
      <c r="J16" s="65" t="s">
        <v>281</v>
      </c>
    </row>
    <row r="17" spans="1:10" x14ac:dyDescent="0.2">
      <c r="A17" s="45" t="s">
        <v>282</v>
      </c>
      <c r="B17" s="50"/>
      <c r="C17" s="66">
        <f>F17/9*6</f>
        <v>60.167903881660521</v>
      </c>
      <c r="D17" s="66">
        <f>F17/9*7</f>
        <v>70.195887861937265</v>
      </c>
      <c r="E17" s="66">
        <f>F17/9*8</f>
        <v>80.223871842214024</v>
      </c>
      <c r="F17" s="66">
        <f>D13</f>
        <v>90.251855822490782</v>
      </c>
      <c r="G17" s="66">
        <f>F17/9*11</f>
        <v>110.30782378304428</v>
      </c>
      <c r="H17" s="66">
        <f>F17/9*13</f>
        <v>130.3637917435978</v>
      </c>
      <c r="I17" s="66">
        <f>F17/9*15</f>
        <v>150.41975970415129</v>
      </c>
      <c r="J17" s="66">
        <f>F17/9*18</f>
        <v>180.50371164498156</v>
      </c>
    </row>
    <row r="18" spans="1:10" x14ac:dyDescent="0.2">
      <c r="A18" s="45" t="s">
        <v>283</v>
      </c>
      <c r="B18" s="50"/>
      <c r="C18" s="66">
        <f>F18/9*6</f>
        <v>63.576509725131984</v>
      </c>
      <c r="D18" s="66">
        <f>F18/9*7</f>
        <v>74.172594679320639</v>
      </c>
      <c r="E18" s="66">
        <f>F18/9*8</f>
        <v>84.768679633509308</v>
      </c>
      <c r="F18" s="66">
        <f>E13</f>
        <v>95.364764587697977</v>
      </c>
      <c r="G18" s="66">
        <f>F18/9*11</f>
        <v>116.5569344960753</v>
      </c>
      <c r="H18" s="66">
        <f>F18/9*13</f>
        <v>137.74910440445262</v>
      </c>
      <c r="I18" s="66">
        <f>F18/9*15</f>
        <v>158.94127431282996</v>
      </c>
      <c r="J18" s="66">
        <f>F18/9*18</f>
        <v>190.72952917539595</v>
      </c>
    </row>
    <row r="19" spans="1:10" x14ac:dyDescent="0.2">
      <c r="A19" s="45" t="s">
        <v>284</v>
      </c>
      <c r="B19" s="50"/>
      <c r="C19" s="67">
        <f>IF(C18=0,0,C18-C17)</f>
        <v>3.408605843471463</v>
      </c>
      <c r="D19" s="67">
        <f t="shared" ref="D19:J19" si="0">IF(D18=0,0,D18-D17)</f>
        <v>3.9767068173833735</v>
      </c>
      <c r="E19" s="67">
        <f t="shared" si="0"/>
        <v>4.544807791295284</v>
      </c>
      <c r="F19" s="67">
        <f t="shared" si="0"/>
        <v>5.1129087652071945</v>
      </c>
      <c r="G19" s="67">
        <f t="shared" si="0"/>
        <v>6.2491107130310155</v>
      </c>
      <c r="H19" s="67">
        <f t="shared" si="0"/>
        <v>7.3853126608548223</v>
      </c>
      <c r="I19" s="67">
        <f t="shared" si="0"/>
        <v>8.5215146086786717</v>
      </c>
      <c r="J19" s="67">
        <f t="shared" si="0"/>
        <v>10.225817530414389</v>
      </c>
    </row>
  </sheetData>
  <sheetProtection algorithmName="SHA-512" hashValue="/uDbAU0PaOKujgueNJGz1xDaIPbFy8Wv4tPmdsASFLFAMPJodsFCNh7cXN0XDf2r7m89KJ6IzqaLv/Xpqlt8tQ==" saltValue="jVaXF/Yeh/bu4CmoFfCfEA==" spinCount="100000" sheet="1" objects="1" scenarios="1"/>
  <mergeCells count="5">
    <mergeCell ref="C3:D3"/>
    <mergeCell ref="C5:D5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F6741-02B9-436A-8DE3-CAA0C0F95057}">
  <dimension ref="A2:L32"/>
  <sheetViews>
    <sheetView workbookViewId="0">
      <selection activeCell="H13" sqref="H13"/>
    </sheetView>
  </sheetViews>
  <sheetFormatPr defaultRowHeight="15" x14ac:dyDescent="0.25"/>
  <cols>
    <col min="2" max="2" width="29.42578125" bestFit="1" customWidth="1"/>
    <col min="4" max="4" width="16.140625" bestFit="1" customWidth="1"/>
    <col min="5" max="5" width="12.7109375" bestFit="1" customWidth="1"/>
    <col min="6" max="6" width="15.28515625" bestFit="1" customWidth="1"/>
    <col min="8" max="8" width="10.5703125" bestFit="1" customWidth="1"/>
    <col min="10" max="10" width="10.5703125" bestFit="1" customWidth="1"/>
  </cols>
  <sheetData>
    <row r="2" spans="1:12" x14ac:dyDescent="0.25">
      <c r="A2" s="3"/>
      <c r="B2" s="3"/>
      <c r="C2" s="1" t="s">
        <v>210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1" t="s">
        <v>211</v>
      </c>
      <c r="C3" s="3"/>
      <c r="D3" s="1" t="s">
        <v>212</v>
      </c>
      <c r="E3" s="1"/>
      <c r="F3" s="1" t="s">
        <v>213</v>
      </c>
      <c r="G3" s="3"/>
      <c r="H3" s="3" t="s">
        <v>214</v>
      </c>
      <c r="I3" s="3"/>
      <c r="J3" s="3" t="s">
        <v>215</v>
      </c>
      <c r="K3" s="3"/>
      <c r="L3" s="3"/>
    </row>
    <row r="4" spans="1:12" x14ac:dyDescent="0.25">
      <c r="A4" s="2">
        <v>321</v>
      </c>
      <c r="B4" s="2" t="s">
        <v>216</v>
      </c>
      <c r="D4" s="6">
        <v>8289</v>
      </c>
      <c r="E4" s="5"/>
      <c r="F4" s="6">
        <v>8289</v>
      </c>
      <c r="H4" s="5"/>
      <c r="J4" s="5">
        <v>16000</v>
      </c>
    </row>
    <row r="5" spans="1:12" x14ac:dyDescent="0.25">
      <c r="A5" s="2">
        <v>322</v>
      </c>
      <c r="B5" s="2" t="s">
        <v>217</v>
      </c>
      <c r="D5" s="6">
        <v>18003</v>
      </c>
      <c r="E5" s="5"/>
      <c r="F5" s="6">
        <v>18003</v>
      </c>
      <c r="H5" s="5"/>
      <c r="J5" s="5">
        <v>23000</v>
      </c>
    </row>
    <row r="6" spans="1:12" x14ac:dyDescent="0.25">
      <c r="A6" s="2">
        <v>323</v>
      </c>
      <c r="B6" s="2" t="s">
        <v>218</v>
      </c>
      <c r="D6" s="6">
        <v>16022</v>
      </c>
      <c r="E6" s="5"/>
      <c r="F6" s="6">
        <v>16022</v>
      </c>
      <c r="H6" s="5">
        <v>10000</v>
      </c>
      <c r="J6" s="5">
        <v>6022</v>
      </c>
    </row>
    <row r="7" spans="1:12" x14ac:dyDescent="0.25">
      <c r="A7" s="2">
        <v>324</v>
      </c>
      <c r="B7" s="2" t="s">
        <v>219</v>
      </c>
      <c r="D7" s="6">
        <v>220</v>
      </c>
      <c r="E7" s="5"/>
      <c r="F7" s="6">
        <v>220</v>
      </c>
      <c r="H7" s="5"/>
      <c r="J7" s="5">
        <v>0</v>
      </c>
    </row>
    <row r="8" spans="1:12" x14ac:dyDescent="0.25">
      <c r="A8" s="2">
        <v>325</v>
      </c>
      <c r="B8" s="2" t="s">
        <v>220</v>
      </c>
      <c r="D8" s="6">
        <v>2039.33</v>
      </c>
      <c r="E8" s="5"/>
      <c r="F8" s="6">
        <v>2039.33</v>
      </c>
      <c r="H8" s="5"/>
      <c r="J8" s="5">
        <v>2000</v>
      </c>
    </row>
    <row r="9" spans="1:12" x14ac:dyDescent="0.25">
      <c r="A9" s="2">
        <v>326</v>
      </c>
      <c r="B9" s="2" t="s">
        <v>221</v>
      </c>
      <c r="D9" s="6">
        <v>1077.2</v>
      </c>
      <c r="E9" s="5"/>
      <c r="F9" s="6">
        <v>1077.2</v>
      </c>
      <c r="H9" s="5"/>
      <c r="J9" s="5">
        <v>3000</v>
      </c>
    </row>
    <row r="10" spans="1:12" x14ac:dyDescent="0.25">
      <c r="A10" s="2">
        <v>329</v>
      </c>
      <c r="B10" s="2" t="s">
        <v>222</v>
      </c>
      <c r="D10" s="6">
        <v>3334</v>
      </c>
      <c r="E10" s="6"/>
      <c r="F10" s="6">
        <v>1143.5</v>
      </c>
      <c r="H10" s="5"/>
      <c r="J10" s="5">
        <v>1140</v>
      </c>
    </row>
    <row r="11" spans="1:12" x14ac:dyDescent="0.25">
      <c r="A11" s="2">
        <v>333</v>
      </c>
      <c r="B11" s="2" t="s">
        <v>223</v>
      </c>
      <c r="D11" s="6">
        <v>7470.6</v>
      </c>
      <c r="E11" s="6"/>
      <c r="F11" s="6">
        <v>6919</v>
      </c>
      <c r="H11" s="5"/>
      <c r="J11" s="5">
        <v>6900</v>
      </c>
    </row>
    <row r="12" spans="1:12" x14ac:dyDescent="0.25">
      <c r="A12" s="2">
        <v>340</v>
      </c>
      <c r="B12" s="2" t="s">
        <v>224</v>
      </c>
      <c r="D12" s="6">
        <v>24114.95</v>
      </c>
      <c r="E12" s="6"/>
      <c r="F12" s="6">
        <v>23671.7</v>
      </c>
      <c r="H12" s="5"/>
      <c r="J12" s="5">
        <v>23670</v>
      </c>
    </row>
    <row r="13" spans="1:12" x14ac:dyDescent="0.25">
      <c r="A13" s="2">
        <v>341</v>
      </c>
      <c r="B13" s="2" t="s">
        <v>225</v>
      </c>
      <c r="D13" s="6">
        <v>18317</v>
      </c>
      <c r="E13" s="5"/>
      <c r="F13" s="6">
        <v>18317</v>
      </c>
      <c r="H13" s="5">
        <v>18317</v>
      </c>
      <c r="J13" s="5">
        <v>0</v>
      </c>
    </row>
    <row r="14" spans="1:12" x14ac:dyDescent="0.25">
      <c r="A14" s="2">
        <v>345</v>
      </c>
      <c r="B14" s="2" t="s">
        <v>226</v>
      </c>
      <c r="D14" s="6">
        <v>1000</v>
      </c>
      <c r="E14" s="5"/>
      <c r="F14" s="6">
        <v>1000</v>
      </c>
      <c r="H14" s="5"/>
      <c r="J14" s="5">
        <v>1000</v>
      </c>
    </row>
    <row r="15" spans="1:12" x14ac:dyDescent="0.25">
      <c r="A15" s="2">
        <v>347</v>
      </c>
      <c r="B15" s="2" t="s">
        <v>227</v>
      </c>
      <c r="D15" s="6">
        <v>4500</v>
      </c>
      <c r="E15" s="5"/>
      <c r="F15" s="6">
        <v>4500</v>
      </c>
      <c r="H15" s="5"/>
      <c r="J15" s="5">
        <v>4500</v>
      </c>
    </row>
    <row r="16" spans="1:12" x14ac:dyDescent="0.25">
      <c r="A16" s="2">
        <v>348</v>
      </c>
      <c r="B16" s="2" t="s">
        <v>228</v>
      </c>
      <c r="D16" s="6">
        <v>600</v>
      </c>
      <c r="E16" s="5"/>
      <c r="F16" s="6">
        <v>600</v>
      </c>
      <c r="H16" s="5"/>
      <c r="J16" s="5">
        <v>0</v>
      </c>
    </row>
    <row r="17" spans="1:10" x14ac:dyDescent="0.25">
      <c r="A17" s="2">
        <v>349</v>
      </c>
      <c r="B17" s="2" t="s">
        <v>229</v>
      </c>
      <c r="D17" s="6">
        <v>0</v>
      </c>
      <c r="E17" s="6"/>
      <c r="F17" s="6">
        <v>610</v>
      </c>
      <c r="H17" s="5"/>
      <c r="J17" s="8">
        <v>610</v>
      </c>
    </row>
    <row r="18" spans="1:10" x14ac:dyDescent="0.25">
      <c r="A18" s="2">
        <v>350</v>
      </c>
      <c r="B18" s="2" t="s">
        <v>230</v>
      </c>
      <c r="D18" s="6">
        <v>1442</v>
      </c>
      <c r="E18" s="5"/>
      <c r="F18" s="6">
        <v>1442</v>
      </c>
      <c r="H18" s="5"/>
      <c r="J18" s="5">
        <v>0</v>
      </c>
    </row>
    <row r="19" spans="1:10" x14ac:dyDescent="0.25">
      <c r="A19" s="2">
        <v>353</v>
      </c>
      <c r="B19" s="2" t="s">
        <v>231</v>
      </c>
      <c r="D19" s="6">
        <v>3900</v>
      </c>
      <c r="E19" s="5"/>
      <c r="F19" s="6">
        <v>3900</v>
      </c>
      <c r="H19" s="5"/>
      <c r="J19" s="5">
        <v>1500</v>
      </c>
    </row>
    <row r="20" spans="1:10" x14ac:dyDescent="0.25">
      <c r="A20" s="2">
        <v>354</v>
      </c>
      <c r="B20" s="2" t="s">
        <v>232</v>
      </c>
      <c r="D20" s="6">
        <v>30490</v>
      </c>
      <c r="E20" s="5"/>
      <c r="F20" s="6">
        <v>30490</v>
      </c>
      <c r="H20" s="5"/>
      <c r="J20" s="5">
        <v>30490</v>
      </c>
    </row>
    <row r="21" spans="1:10" x14ac:dyDescent="0.25">
      <c r="A21" s="2">
        <v>356</v>
      </c>
      <c r="B21" s="2" t="s">
        <v>233</v>
      </c>
      <c r="D21" s="6">
        <v>3750</v>
      </c>
      <c r="E21" s="6"/>
      <c r="F21" s="6">
        <v>-265.73</v>
      </c>
      <c r="H21" s="5"/>
      <c r="J21" s="5">
        <v>0</v>
      </c>
    </row>
    <row r="22" spans="1:10" x14ac:dyDescent="0.25">
      <c r="A22" s="2">
        <v>357</v>
      </c>
      <c r="B22" s="2" t="s">
        <v>234</v>
      </c>
      <c r="D22" s="6">
        <v>4320</v>
      </c>
      <c r="E22" s="6"/>
      <c r="F22" s="6">
        <v>0</v>
      </c>
      <c r="H22" s="5"/>
      <c r="J22" s="5">
        <v>0</v>
      </c>
    </row>
    <row r="23" spans="1:10" x14ac:dyDescent="0.25">
      <c r="A23" s="2">
        <v>358</v>
      </c>
      <c r="B23" s="2" t="s">
        <v>235</v>
      </c>
      <c r="D23" s="6">
        <v>1187</v>
      </c>
      <c r="E23" s="6"/>
      <c r="F23" s="6">
        <v>-378</v>
      </c>
      <c r="H23" s="5"/>
      <c r="J23" s="5">
        <v>0</v>
      </c>
    </row>
    <row r="24" spans="1:10" x14ac:dyDescent="0.25">
      <c r="A24" s="2">
        <v>359</v>
      </c>
      <c r="B24" s="2" t="s">
        <v>236</v>
      </c>
      <c r="D24" s="6">
        <v>2079</v>
      </c>
      <c r="E24" s="6"/>
      <c r="F24" s="6">
        <v>2679</v>
      </c>
      <c r="H24" s="5"/>
      <c r="J24" s="5">
        <v>2680</v>
      </c>
    </row>
    <row r="25" spans="1:10" x14ac:dyDescent="0.25">
      <c r="A25" s="2">
        <v>360</v>
      </c>
      <c r="B25" s="2" t="s">
        <v>237</v>
      </c>
      <c r="D25" s="6">
        <v>8930</v>
      </c>
      <c r="E25" s="5"/>
      <c r="F25" s="6">
        <v>8930</v>
      </c>
      <c r="H25" s="5"/>
      <c r="J25" s="5">
        <v>0</v>
      </c>
    </row>
    <row r="26" spans="1:10" x14ac:dyDescent="0.25">
      <c r="A26" s="2">
        <v>361</v>
      </c>
      <c r="B26" s="2" t="s">
        <v>238</v>
      </c>
      <c r="D26" s="6">
        <v>10000</v>
      </c>
      <c r="E26" s="5"/>
      <c r="F26" s="6">
        <v>10000</v>
      </c>
      <c r="H26" s="5"/>
      <c r="J26" s="5">
        <v>10000</v>
      </c>
    </row>
    <row r="27" spans="1:10" x14ac:dyDescent="0.25">
      <c r="A27" s="2">
        <v>362</v>
      </c>
      <c r="B27" s="2" t="s">
        <v>239</v>
      </c>
      <c r="D27" s="6">
        <v>10000</v>
      </c>
      <c r="E27" s="5"/>
      <c r="F27" s="6">
        <v>10000</v>
      </c>
      <c r="H27" s="5">
        <v>10000</v>
      </c>
      <c r="J27" s="5">
        <v>0</v>
      </c>
    </row>
    <row r="28" spans="1:10" x14ac:dyDescent="0.25">
      <c r="A28" s="2">
        <v>363</v>
      </c>
      <c r="B28" s="2" t="s">
        <v>240</v>
      </c>
      <c r="D28" s="6">
        <v>26120</v>
      </c>
      <c r="E28" s="5"/>
      <c r="F28" s="6">
        <v>26120</v>
      </c>
      <c r="H28" s="5"/>
      <c r="J28" s="5">
        <v>55000</v>
      </c>
    </row>
    <row r="29" spans="1:10" x14ac:dyDescent="0.25">
      <c r="A29" s="2"/>
      <c r="B29" s="2"/>
      <c r="D29" s="6"/>
      <c r="E29" s="5"/>
      <c r="F29" s="6"/>
      <c r="H29" s="5"/>
      <c r="J29" s="5"/>
    </row>
    <row r="30" spans="1:10" x14ac:dyDescent="0.25">
      <c r="A30" s="2"/>
      <c r="B30" s="2"/>
      <c r="D30" s="6"/>
      <c r="E30" s="5"/>
      <c r="F30" s="6"/>
      <c r="H30" s="5"/>
      <c r="J30" s="5"/>
    </row>
    <row r="31" spans="1:10" x14ac:dyDescent="0.25">
      <c r="A31" s="2"/>
      <c r="B31" s="2"/>
      <c r="D31" s="6"/>
      <c r="E31" s="5"/>
      <c r="F31" s="6"/>
      <c r="H31" s="5"/>
      <c r="J31" s="5"/>
    </row>
    <row r="32" spans="1:10" x14ac:dyDescent="0.25">
      <c r="D32" s="6">
        <v>207205.08</v>
      </c>
      <c r="E32" s="6"/>
      <c r="F32" s="6">
        <v>195329</v>
      </c>
      <c r="H32" s="5"/>
      <c r="J32" s="5">
        <f>SUM(J4:J28)</f>
        <v>187512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F2C7-A835-4625-B3AD-5364706EFC7E}">
  <dimension ref="A3:G23"/>
  <sheetViews>
    <sheetView workbookViewId="0">
      <selection activeCell="J22" sqref="J22"/>
    </sheetView>
  </sheetViews>
  <sheetFormatPr defaultRowHeight="15" x14ac:dyDescent="0.25"/>
  <cols>
    <col min="3" max="3" width="9.42578125" bestFit="1" customWidth="1"/>
    <col min="4" max="4" width="8.7109375" bestFit="1" customWidth="1"/>
    <col min="5" max="5" width="10.42578125" bestFit="1" customWidth="1"/>
    <col min="6" max="6" width="11.5703125" customWidth="1"/>
    <col min="7" max="7" width="12.140625" customWidth="1"/>
  </cols>
  <sheetData>
    <row r="3" spans="1:7" ht="48" thickBot="1" x14ac:dyDescent="0.3">
      <c r="A3" s="37"/>
      <c r="B3" s="40" t="s">
        <v>241</v>
      </c>
      <c r="C3" s="40" t="s">
        <v>242</v>
      </c>
      <c r="D3" s="40" t="s">
        <v>243</v>
      </c>
      <c r="E3" s="40" t="s">
        <v>244</v>
      </c>
      <c r="F3" s="41" t="s">
        <v>245</v>
      </c>
      <c r="G3" s="41" t="s">
        <v>246</v>
      </c>
    </row>
    <row r="4" spans="1:7" ht="15.75" x14ac:dyDescent="0.25">
      <c r="A4" s="38" t="s">
        <v>247</v>
      </c>
      <c r="B4" s="72" t="s">
        <v>295</v>
      </c>
      <c r="C4" s="70"/>
      <c r="D4" s="70"/>
      <c r="E4" s="70"/>
      <c r="F4" s="71"/>
      <c r="G4" s="71"/>
    </row>
    <row r="5" spans="1:7" ht="15.75" x14ac:dyDescent="0.25">
      <c r="A5" s="37"/>
      <c r="B5" s="72" t="s">
        <v>17</v>
      </c>
      <c r="C5" s="70"/>
      <c r="D5" s="70"/>
      <c r="E5" s="70"/>
      <c r="F5" s="71"/>
      <c r="G5" s="71"/>
    </row>
    <row r="6" spans="1:7" ht="15.75" x14ac:dyDescent="0.25">
      <c r="A6" s="37"/>
      <c r="B6" s="73" t="s">
        <v>15</v>
      </c>
      <c r="C6" s="74"/>
      <c r="D6" s="74"/>
      <c r="E6" s="75">
        <v>7450.97</v>
      </c>
      <c r="F6" s="76">
        <v>0.85</v>
      </c>
      <c r="G6" s="77"/>
    </row>
    <row r="7" spans="1:7" ht="15.75" x14ac:dyDescent="0.25">
      <c r="A7" s="38"/>
      <c r="B7" s="36" t="s">
        <v>18</v>
      </c>
      <c r="C7" s="39">
        <v>666741</v>
      </c>
      <c r="D7" s="36">
        <v>90.25</v>
      </c>
      <c r="E7" s="36">
        <v>7387.56</v>
      </c>
      <c r="F7" s="36">
        <v>2.75</v>
      </c>
      <c r="G7" s="36">
        <v>9</v>
      </c>
    </row>
    <row r="8" spans="1:7" ht="15.75" x14ac:dyDescent="0.25">
      <c r="A8" s="38" t="s">
        <v>247</v>
      </c>
      <c r="B8" s="36" t="s">
        <v>248</v>
      </c>
      <c r="C8" s="39">
        <v>595322</v>
      </c>
      <c r="D8" s="36">
        <v>82.8</v>
      </c>
      <c r="E8" s="36">
        <v>7189.88</v>
      </c>
      <c r="F8" s="36">
        <v>4.5</v>
      </c>
      <c r="G8" s="36">
        <v>7.62</v>
      </c>
    </row>
    <row r="9" spans="1:7" ht="15.75" x14ac:dyDescent="0.25">
      <c r="A9" s="38"/>
      <c r="B9" s="36" t="s">
        <v>249</v>
      </c>
      <c r="C9" s="39">
        <v>553132</v>
      </c>
      <c r="D9" s="36">
        <v>80.39</v>
      </c>
      <c r="E9" s="36">
        <v>6880.49</v>
      </c>
      <c r="F9" s="36">
        <v>6.3</v>
      </c>
      <c r="G9" s="36">
        <v>9.5</v>
      </c>
    </row>
    <row r="10" spans="1:7" ht="15.75" x14ac:dyDescent="0.25">
      <c r="A10" s="38"/>
      <c r="B10" s="36" t="s">
        <v>250</v>
      </c>
      <c r="C10" s="39">
        <v>504997</v>
      </c>
      <c r="D10" s="36">
        <v>78.05</v>
      </c>
      <c r="E10" s="36">
        <v>6470.17</v>
      </c>
      <c r="F10" s="36">
        <v>1.6</v>
      </c>
      <c r="G10" s="36">
        <v>0</v>
      </c>
    </row>
    <row r="11" spans="1:7" ht="15.75" x14ac:dyDescent="0.25">
      <c r="A11" s="38"/>
      <c r="B11" s="36" t="s">
        <v>251</v>
      </c>
      <c r="C11" s="39">
        <v>496710</v>
      </c>
      <c r="D11" s="36">
        <v>78.05</v>
      </c>
      <c r="E11" s="36">
        <v>6364</v>
      </c>
      <c r="F11" s="36">
        <v>0.1</v>
      </c>
      <c r="G11" s="36">
        <v>34.590000000000003</v>
      </c>
    </row>
    <row r="12" spans="1:7" ht="15.75" x14ac:dyDescent="0.25">
      <c r="A12" s="38" t="s">
        <v>247</v>
      </c>
      <c r="B12" s="36" t="s">
        <v>252</v>
      </c>
      <c r="C12" s="39">
        <v>368684</v>
      </c>
      <c r="D12" s="36">
        <v>57.99</v>
      </c>
      <c r="E12" s="36">
        <v>6357.72</v>
      </c>
      <c r="F12" s="36">
        <v>1.25</v>
      </c>
      <c r="G12" s="36">
        <v>0</v>
      </c>
    </row>
    <row r="13" spans="1:7" ht="15.75" x14ac:dyDescent="0.25">
      <c r="A13" s="38"/>
      <c r="B13" s="36" t="s">
        <v>253</v>
      </c>
      <c r="C13" s="39">
        <v>364160</v>
      </c>
      <c r="D13" s="36">
        <v>57.99</v>
      </c>
      <c r="E13" s="36">
        <v>6279.7</v>
      </c>
      <c r="F13" s="36">
        <v>1.38</v>
      </c>
      <c r="G13" s="36">
        <v>9.2899999999999991</v>
      </c>
    </row>
    <row r="14" spans="1:7" ht="15.75" x14ac:dyDescent="0.25">
      <c r="A14" s="38"/>
      <c r="B14" s="36" t="s">
        <v>254</v>
      </c>
      <c r="C14" s="39">
        <v>328638</v>
      </c>
      <c r="D14" s="36">
        <v>53.06</v>
      </c>
      <c r="E14" s="36">
        <v>6193.71</v>
      </c>
      <c r="F14" s="36"/>
      <c r="G14" s="36">
        <v>0</v>
      </c>
    </row>
    <row r="15" spans="1:7" ht="15.75" x14ac:dyDescent="0.25">
      <c r="A15" s="38"/>
      <c r="B15" s="36" t="s">
        <v>255</v>
      </c>
      <c r="C15" s="39">
        <v>322814</v>
      </c>
      <c r="D15" s="36">
        <v>53.06</v>
      </c>
      <c r="E15" s="36">
        <v>6083.94</v>
      </c>
      <c r="F15" s="36"/>
      <c r="G15" s="36">
        <v>22.97</v>
      </c>
    </row>
    <row r="16" spans="1:7" ht="15.75" x14ac:dyDescent="0.25">
      <c r="A16" s="38" t="s">
        <v>247</v>
      </c>
      <c r="B16" s="36" t="s">
        <v>256</v>
      </c>
      <c r="C16" s="39">
        <v>258345</v>
      </c>
      <c r="D16" s="36">
        <v>43.15</v>
      </c>
      <c r="E16" s="36">
        <v>5987.14</v>
      </c>
      <c r="F16" s="36"/>
      <c r="G16" s="36">
        <v>5.0599999999999996</v>
      </c>
    </row>
    <row r="17" spans="1:7" ht="15.75" x14ac:dyDescent="0.25">
      <c r="A17" s="38"/>
      <c r="B17" s="36" t="s">
        <v>257</v>
      </c>
      <c r="C17" s="39">
        <v>242509</v>
      </c>
      <c r="D17" s="36">
        <v>41.07</v>
      </c>
      <c r="E17" s="36">
        <v>5904.77</v>
      </c>
      <c r="F17" s="36"/>
      <c r="G17" s="36">
        <v>36</v>
      </c>
    </row>
    <row r="18" spans="1:7" ht="15.75" x14ac:dyDescent="0.25">
      <c r="A18" s="38"/>
      <c r="B18" s="36" t="s">
        <v>258</v>
      </c>
      <c r="C18" s="39">
        <v>174360</v>
      </c>
      <c r="D18" s="36">
        <v>30.04</v>
      </c>
      <c r="E18" s="36">
        <v>5804.26</v>
      </c>
      <c r="F18" s="36"/>
      <c r="G18" s="36">
        <v>3</v>
      </c>
    </row>
    <row r="19" spans="1:7" ht="15.75" x14ac:dyDescent="0.25">
      <c r="A19" s="38"/>
      <c r="B19" s="36" t="s">
        <v>259</v>
      </c>
      <c r="C19" s="39">
        <v>197382</v>
      </c>
      <c r="D19" s="36">
        <v>29.16</v>
      </c>
      <c r="E19" s="36">
        <v>6768.93</v>
      </c>
      <c r="F19" s="36"/>
      <c r="G19" s="36">
        <v>0.5</v>
      </c>
    </row>
    <row r="20" spans="1:7" ht="15.75" x14ac:dyDescent="0.25">
      <c r="A20" s="38" t="s">
        <v>247</v>
      </c>
      <c r="B20" s="36" t="s">
        <v>260</v>
      </c>
      <c r="C20" s="39">
        <v>195946</v>
      </c>
      <c r="D20" s="36">
        <v>29</v>
      </c>
      <c r="E20" s="36">
        <v>6756.76</v>
      </c>
      <c r="F20" s="36"/>
      <c r="G20" s="36">
        <v>-15</v>
      </c>
    </row>
    <row r="21" spans="1:7" ht="15.75" x14ac:dyDescent="0.25">
      <c r="A21" s="38"/>
      <c r="B21" s="36" t="s">
        <v>261</v>
      </c>
      <c r="C21" s="39">
        <v>223200</v>
      </c>
      <c r="D21" s="36">
        <v>34.4</v>
      </c>
      <c r="E21" s="36">
        <v>6488.37</v>
      </c>
      <c r="F21" s="36"/>
      <c r="G21" s="36">
        <v>18</v>
      </c>
    </row>
    <row r="22" spans="1:7" ht="15.75" x14ac:dyDescent="0.25">
      <c r="A22" s="38"/>
      <c r="B22" s="36" t="s">
        <v>262</v>
      </c>
      <c r="C22" s="39">
        <v>189021</v>
      </c>
      <c r="D22" s="36">
        <v>29.13</v>
      </c>
      <c r="E22" s="36">
        <v>6488.88</v>
      </c>
      <c r="F22" s="36"/>
      <c r="G22" s="36">
        <v>15</v>
      </c>
    </row>
    <row r="23" spans="1:7" ht="15.75" x14ac:dyDescent="0.25">
      <c r="A23" s="38"/>
      <c r="B23" s="36" t="s">
        <v>263</v>
      </c>
      <c r="C23" s="39">
        <v>163130</v>
      </c>
      <c r="D23" s="36">
        <v>25.32</v>
      </c>
      <c r="E23" s="36">
        <v>6442.73</v>
      </c>
      <c r="F23" s="36"/>
      <c r="G23" s="3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B9E7-CF7E-431C-B14E-ACE4BB512F41}">
  <dimension ref="A1:J209"/>
  <sheetViews>
    <sheetView topLeftCell="A177" workbookViewId="0">
      <selection activeCell="J91" sqref="J91"/>
    </sheetView>
  </sheetViews>
  <sheetFormatPr defaultRowHeight="15" x14ac:dyDescent="0.25"/>
  <cols>
    <col min="1" max="1" width="31.7109375" bestFit="1" customWidth="1"/>
    <col min="2" max="2" width="10.5703125" bestFit="1" customWidth="1"/>
    <col min="3" max="3" width="3.42578125" customWidth="1"/>
    <col min="4" max="4" width="11.5703125" bestFit="1" customWidth="1"/>
    <col min="6" max="6" width="10.5703125" bestFit="1" customWidth="1"/>
    <col min="7" max="7" width="3.42578125" customWidth="1"/>
    <col min="8" max="8" width="11.5703125" bestFit="1" customWidth="1"/>
  </cols>
  <sheetData>
    <row r="1" spans="1:8" ht="26.25" x14ac:dyDescent="0.4">
      <c r="B1" s="44" t="s">
        <v>1</v>
      </c>
      <c r="C1" s="44"/>
      <c r="D1" s="44"/>
      <c r="F1" s="44" t="s">
        <v>1</v>
      </c>
      <c r="G1" s="44"/>
      <c r="H1" s="44"/>
    </row>
    <row r="2" spans="1:8" x14ac:dyDescent="0.25">
      <c r="B2" s="9" t="s">
        <v>3</v>
      </c>
      <c r="C2" s="10"/>
      <c r="D2" s="9" t="s">
        <v>4</v>
      </c>
      <c r="F2" s="9" t="s">
        <v>3</v>
      </c>
      <c r="G2" s="10"/>
      <c r="H2" s="9" t="s">
        <v>4</v>
      </c>
    </row>
    <row r="3" spans="1:8" x14ac:dyDescent="0.25">
      <c r="B3" s="11" t="s">
        <v>10</v>
      </c>
      <c r="C3" s="10"/>
      <c r="D3" s="11" t="s">
        <v>10</v>
      </c>
      <c r="F3" s="11" t="s">
        <v>10</v>
      </c>
      <c r="G3" s="10"/>
      <c r="H3" s="11" t="s">
        <v>10</v>
      </c>
    </row>
    <row r="4" spans="1:8" x14ac:dyDescent="0.25">
      <c r="B4" s="11" t="s">
        <v>15</v>
      </c>
      <c r="C4" s="10"/>
      <c r="D4" s="11" t="s">
        <v>15</v>
      </c>
      <c r="F4" s="11" t="s">
        <v>15</v>
      </c>
      <c r="G4" s="10"/>
      <c r="H4" s="11" t="s">
        <v>15</v>
      </c>
    </row>
    <row r="5" spans="1:8" x14ac:dyDescent="0.25">
      <c r="B5" s="12"/>
      <c r="C5" s="10"/>
      <c r="D5" s="10"/>
      <c r="F5" s="12"/>
      <c r="G5" s="10"/>
      <c r="H5" s="10"/>
    </row>
    <row r="6" spans="1:8" x14ac:dyDescent="0.25">
      <c r="B6" s="69">
        <v>0.35</v>
      </c>
      <c r="F6" s="69">
        <v>0.09</v>
      </c>
    </row>
    <row r="8" spans="1:8" x14ac:dyDescent="0.25">
      <c r="A8" s="1" t="s">
        <v>20</v>
      </c>
      <c r="B8" s="13"/>
      <c r="C8" s="13"/>
      <c r="D8" s="13"/>
      <c r="F8" s="13"/>
      <c r="G8" s="13"/>
      <c r="H8" s="13"/>
    </row>
    <row r="9" spans="1:8" x14ac:dyDescent="0.25">
      <c r="A9" s="2" t="s">
        <v>21</v>
      </c>
      <c r="B9" s="13">
        <v>910190</v>
      </c>
      <c r="C9" s="13"/>
      <c r="D9" s="13"/>
      <c r="F9" s="13">
        <v>737060</v>
      </c>
      <c r="G9" s="13"/>
      <c r="H9" s="13"/>
    </row>
    <row r="10" spans="1:8" x14ac:dyDescent="0.25">
      <c r="A10" s="2" t="s">
        <v>22</v>
      </c>
      <c r="B10" s="13">
        <v>6000</v>
      </c>
      <c r="C10" s="13"/>
      <c r="D10" s="13"/>
      <c r="F10" s="13">
        <v>6000</v>
      </c>
      <c r="G10" s="13"/>
      <c r="H10" s="13"/>
    </row>
    <row r="11" spans="1:8" x14ac:dyDescent="0.25">
      <c r="A11" s="2" t="s">
        <v>24</v>
      </c>
      <c r="B11" s="13">
        <v>0</v>
      </c>
      <c r="C11" s="13"/>
      <c r="D11" s="13"/>
      <c r="F11" s="13">
        <v>0</v>
      </c>
      <c r="G11" s="13"/>
      <c r="H11" s="13"/>
    </row>
    <row r="12" spans="1:8" x14ac:dyDescent="0.25">
      <c r="A12" s="2" t="s">
        <v>25</v>
      </c>
      <c r="B12" s="13"/>
      <c r="C12" s="13"/>
      <c r="D12" s="13"/>
      <c r="F12" s="13"/>
      <c r="G12" s="13"/>
      <c r="H12" s="13"/>
    </row>
    <row r="13" spans="1:8" x14ac:dyDescent="0.25">
      <c r="B13" s="13"/>
      <c r="C13" s="13"/>
      <c r="D13" s="13"/>
      <c r="F13" s="13"/>
      <c r="G13" s="13"/>
      <c r="H13" s="13"/>
    </row>
    <row r="14" spans="1:8" x14ac:dyDescent="0.25">
      <c r="A14" s="1" t="s">
        <v>28</v>
      </c>
      <c r="B14" s="13"/>
      <c r="C14" s="13"/>
      <c r="D14" s="13"/>
      <c r="F14" s="13"/>
      <c r="G14" s="13"/>
      <c r="H14" s="13"/>
    </row>
    <row r="15" spans="1:8" x14ac:dyDescent="0.25">
      <c r="A15" s="2" t="s">
        <v>29</v>
      </c>
      <c r="B15" s="13"/>
      <c r="C15" s="13"/>
      <c r="D15" s="13"/>
      <c r="F15" s="13"/>
      <c r="G15" s="13"/>
      <c r="H15" s="13"/>
    </row>
    <row r="16" spans="1:8" x14ac:dyDescent="0.25">
      <c r="B16" s="13"/>
      <c r="C16" s="13"/>
      <c r="D16" s="13"/>
      <c r="F16" s="13"/>
      <c r="G16" s="13"/>
      <c r="H16" s="13"/>
    </row>
    <row r="17" spans="1:10" x14ac:dyDescent="0.25">
      <c r="A17" s="2" t="s">
        <v>30</v>
      </c>
      <c r="B17" s="13"/>
      <c r="C17" s="13"/>
      <c r="D17" s="14">
        <v>200</v>
      </c>
      <c r="F17" s="13"/>
      <c r="G17" s="13"/>
      <c r="H17" s="14">
        <v>200</v>
      </c>
    </row>
    <row r="18" spans="1:10" x14ac:dyDescent="0.25">
      <c r="A18" s="2" t="s">
        <v>32</v>
      </c>
      <c r="B18" s="13"/>
      <c r="C18" s="13"/>
      <c r="D18" s="14">
        <v>0</v>
      </c>
      <c r="F18" s="13"/>
      <c r="G18" s="13"/>
      <c r="H18" s="14">
        <v>0</v>
      </c>
    </row>
    <row r="19" spans="1:10" x14ac:dyDescent="0.25">
      <c r="A19" s="2" t="s">
        <v>33</v>
      </c>
      <c r="B19" s="13"/>
      <c r="C19" s="13"/>
      <c r="D19" s="14">
        <v>300</v>
      </c>
      <c r="F19" s="13"/>
      <c r="G19" s="13"/>
      <c r="H19" s="14">
        <v>300</v>
      </c>
    </row>
    <row r="20" spans="1:10" x14ac:dyDescent="0.25">
      <c r="A20" s="2" t="s">
        <v>34</v>
      </c>
      <c r="B20" s="13"/>
      <c r="C20" s="13"/>
      <c r="D20" s="14">
        <v>1800</v>
      </c>
      <c r="F20" s="13"/>
      <c r="G20" s="13"/>
      <c r="H20" s="14">
        <v>1800</v>
      </c>
    </row>
    <row r="21" spans="1:10" x14ac:dyDescent="0.25">
      <c r="A21" s="2" t="s">
        <v>35</v>
      </c>
      <c r="B21" s="13"/>
      <c r="C21" s="13"/>
      <c r="D21" s="14">
        <v>2000</v>
      </c>
      <c r="F21" s="13"/>
      <c r="G21" s="13"/>
      <c r="H21" s="14">
        <v>2000</v>
      </c>
    </row>
    <row r="22" spans="1:10" x14ac:dyDescent="0.25">
      <c r="A22" s="2"/>
      <c r="B22" s="14"/>
      <c r="C22" s="13"/>
      <c r="D22" s="13"/>
      <c r="F22" s="14"/>
      <c r="G22" s="13"/>
      <c r="H22" s="13"/>
    </row>
    <row r="23" spans="1:10" x14ac:dyDescent="0.25">
      <c r="A23" s="1" t="s">
        <v>36</v>
      </c>
      <c r="B23" s="13"/>
      <c r="C23" s="13"/>
      <c r="D23" s="13"/>
      <c r="F23" s="13"/>
      <c r="G23" s="13"/>
      <c r="H23" s="13"/>
    </row>
    <row r="24" spans="1:10" x14ac:dyDescent="0.25">
      <c r="A24" s="2" t="s">
        <v>37</v>
      </c>
      <c r="B24" s="13"/>
      <c r="C24" s="13"/>
      <c r="D24" s="14">
        <v>310000</v>
      </c>
      <c r="F24" s="13"/>
      <c r="G24" s="13"/>
      <c r="H24" s="14">
        <v>290000</v>
      </c>
      <c r="J24" t="s">
        <v>288</v>
      </c>
    </row>
    <row r="25" spans="1:10" x14ac:dyDescent="0.25">
      <c r="A25" s="2" t="s">
        <v>38</v>
      </c>
      <c r="B25" s="13"/>
      <c r="C25" s="13"/>
      <c r="D25" s="14">
        <v>70000</v>
      </c>
      <c r="F25" s="13"/>
      <c r="G25" s="13"/>
      <c r="H25" s="14">
        <v>70000</v>
      </c>
    </row>
    <row r="26" spans="1:10" x14ac:dyDescent="0.25">
      <c r="A26" s="2" t="s">
        <v>39</v>
      </c>
      <c r="B26" s="13"/>
      <c r="C26" s="13"/>
      <c r="D26" s="14">
        <v>60000</v>
      </c>
      <c r="F26" s="13"/>
      <c r="G26" s="13"/>
      <c r="H26" s="14">
        <v>60000</v>
      </c>
    </row>
    <row r="27" spans="1:10" x14ac:dyDescent="0.25">
      <c r="A27" s="42" t="s">
        <v>40</v>
      </c>
      <c r="B27" s="13"/>
      <c r="C27" s="13"/>
      <c r="D27" s="14">
        <v>12000</v>
      </c>
      <c r="F27" s="13"/>
      <c r="G27" s="13"/>
      <c r="H27" s="14">
        <v>10000</v>
      </c>
    </row>
    <row r="28" spans="1:10" x14ac:dyDescent="0.25">
      <c r="A28" s="42"/>
      <c r="B28" s="13"/>
      <c r="C28" s="13"/>
      <c r="D28" s="14"/>
      <c r="F28" s="13"/>
      <c r="G28" s="13"/>
      <c r="H28" s="14"/>
    </row>
    <row r="29" spans="1:10" x14ac:dyDescent="0.25">
      <c r="A29" s="2" t="s">
        <v>41</v>
      </c>
      <c r="B29" s="13"/>
      <c r="C29" s="13"/>
      <c r="D29" s="14">
        <v>5000</v>
      </c>
      <c r="F29" s="13"/>
      <c r="G29" s="13"/>
      <c r="H29" s="14">
        <v>5000</v>
      </c>
    </row>
    <row r="30" spans="1:10" x14ac:dyDescent="0.25">
      <c r="A30" s="2" t="s">
        <v>42</v>
      </c>
      <c r="B30" s="13"/>
      <c r="C30" s="13"/>
      <c r="D30" s="14">
        <v>4200</v>
      </c>
      <c r="F30" s="13"/>
      <c r="G30" s="13"/>
      <c r="H30" s="14">
        <v>4200</v>
      </c>
    </row>
    <row r="31" spans="1:10" x14ac:dyDescent="0.25">
      <c r="A31" s="2" t="s">
        <v>43</v>
      </c>
      <c r="B31" s="13"/>
      <c r="C31" s="13"/>
      <c r="D31" s="14">
        <v>200</v>
      </c>
      <c r="F31" s="13"/>
      <c r="G31" s="13"/>
      <c r="H31" s="14">
        <v>200</v>
      </c>
    </row>
    <row r="32" spans="1:10" x14ac:dyDescent="0.25">
      <c r="A32" s="2" t="s">
        <v>44</v>
      </c>
      <c r="B32" s="13"/>
      <c r="C32" s="13"/>
      <c r="D32" s="14">
        <v>7000</v>
      </c>
      <c r="F32" s="13"/>
      <c r="G32" s="13"/>
      <c r="H32" s="14">
        <v>5000</v>
      </c>
      <c r="J32" t="s">
        <v>289</v>
      </c>
    </row>
    <row r="33" spans="1:8" x14ac:dyDescent="0.25">
      <c r="B33" s="13"/>
      <c r="C33" s="13"/>
      <c r="D33" s="13"/>
      <c r="F33" s="13"/>
      <c r="G33" s="13"/>
      <c r="H33" s="13"/>
    </row>
    <row r="34" spans="1:8" x14ac:dyDescent="0.25">
      <c r="A34" s="1" t="s">
        <v>45</v>
      </c>
      <c r="B34" s="13"/>
      <c r="C34" s="13"/>
      <c r="D34" s="13"/>
      <c r="F34" s="13"/>
      <c r="G34" s="13"/>
      <c r="H34" s="13"/>
    </row>
    <row r="35" spans="1:8" x14ac:dyDescent="0.25">
      <c r="A35" s="2" t="s">
        <v>46</v>
      </c>
      <c r="B35" s="13"/>
      <c r="C35" s="13"/>
      <c r="D35" s="14">
        <v>500</v>
      </c>
      <c r="F35" s="13"/>
      <c r="G35" s="13"/>
      <c r="H35" s="14">
        <v>500</v>
      </c>
    </row>
    <row r="36" spans="1:8" x14ac:dyDescent="0.25">
      <c r="A36" s="2" t="s">
        <v>47</v>
      </c>
      <c r="B36" s="13"/>
      <c r="C36" s="13"/>
      <c r="D36" s="14">
        <v>12000</v>
      </c>
      <c r="F36" s="13"/>
      <c r="G36" s="13"/>
      <c r="H36" s="14">
        <v>12000</v>
      </c>
    </row>
    <row r="37" spans="1:8" x14ac:dyDescent="0.25">
      <c r="A37" s="2" t="s">
        <v>48</v>
      </c>
      <c r="B37" s="13"/>
      <c r="C37" s="13"/>
      <c r="D37" s="14">
        <v>5000</v>
      </c>
      <c r="F37" s="13"/>
      <c r="G37" s="13"/>
      <c r="H37" s="14">
        <v>5000</v>
      </c>
    </row>
    <row r="38" spans="1:8" x14ac:dyDescent="0.25">
      <c r="A38" s="2" t="s">
        <v>50</v>
      </c>
      <c r="B38" s="13"/>
      <c r="C38" s="13"/>
      <c r="D38" s="14">
        <v>7000</v>
      </c>
      <c r="F38" s="13"/>
      <c r="G38" s="13"/>
      <c r="H38" s="14">
        <v>7000</v>
      </c>
    </row>
    <row r="39" spans="1:8" x14ac:dyDescent="0.25">
      <c r="A39" s="2" t="s">
        <v>51</v>
      </c>
      <c r="B39" s="13"/>
      <c r="C39" s="13"/>
      <c r="D39" s="14">
        <v>100</v>
      </c>
      <c r="F39" s="13"/>
      <c r="G39" s="13"/>
      <c r="H39" s="14">
        <v>100</v>
      </c>
    </row>
    <row r="40" spans="1:8" x14ac:dyDescent="0.25">
      <c r="A40" s="2" t="s">
        <v>52</v>
      </c>
      <c r="B40" s="13"/>
      <c r="C40" s="13"/>
      <c r="D40" s="14">
        <v>10</v>
      </c>
      <c r="F40" s="13"/>
      <c r="G40" s="13"/>
      <c r="H40" s="14">
        <v>10</v>
      </c>
    </row>
    <row r="41" spans="1:8" x14ac:dyDescent="0.25">
      <c r="A41" s="2" t="s">
        <v>54</v>
      </c>
      <c r="B41" s="13"/>
      <c r="C41" s="13"/>
      <c r="D41" s="14">
        <v>1600</v>
      </c>
      <c r="F41" s="13"/>
      <c r="G41" s="13"/>
      <c r="H41" s="14">
        <v>1600</v>
      </c>
    </row>
    <row r="42" spans="1:8" x14ac:dyDescent="0.25">
      <c r="A42" s="2" t="s">
        <v>55</v>
      </c>
      <c r="B42" s="13"/>
      <c r="C42" s="13"/>
      <c r="D42" s="14">
        <v>2500</v>
      </c>
      <c r="F42" s="13"/>
      <c r="G42" s="13"/>
      <c r="H42" s="14">
        <v>2500</v>
      </c>
    </row>
    <row r="43" spans="1:8" x14ac:dyDescent="0.25">
      <c r="A43" s="2" t="s">
        <v>56</v>
      </c>
      <c r="B43" s="13"/>
      <c r="C43" s="13"/>
      <c r="D43" s="14">
        <v>5000</v>
      </c>
      <c r="F43" s="13"/>
      <c r="G43" s="13"/>
      <c r="H43" s="14">
        <v>5000</v>
      </c>
    </row>
    <row r="44" spans="1:8" x14ac:dyDescent="0.25">
      <c r="A44" s="2" t="s">
        <v>57</v>
      </c>
      <c r="B44" s="13"/>
      <c r="C44" s="13"/>
      <c r="D44" s="14">
        <v>0</v>
      </c>
      <c r="F44" s="13"/>
      <c r="G44" s="13"/>
      <c r="H44" s="14">
        <v>0</v>
      </c>
    </row>
    <row r="45" spans="1:8" x14ac:dyDescent="0.25">
      <c r="A45" s="2" t="s">
        <v>58</v>
      </c>
      <c r="B45" s="13"/>
      <c r="C45" s="13"/>
      <c r="D45" s="14">
        <v>2200</v>
      </c>
      <c r="F45" s="13"/>
      <c r="G45" s="13"/>
      <c r="H45" s="14">
        <v>2200</v>
      </c>
    </row>
    <row r="46" spans="1:8" x14ac:dyDescent="0.25">
      <c r="A46" s="2" t="s">
        <v>59</v>
      </c>
      <c r="B46" s="13"/>
      <c r="C46" s="13"/>
      <c r="D46" s="14">
        <v>2200</v>
      </c>
      <c r="F46" s="13"/>
      <c r="G46" s="13"/>
      <c r="H46" s="14">
        <v>2200</v>
      </c>
    </row>
    <row r="47" spans="1:8" x14ac:dyDescent="0.25">
      <c r="A47" s="2" t="s">
        <v>60</v>
      </c>
      <c r="B47" s="13"/>
      <c r="C47" s="13"/>
      <c r="D47" s="14">
        <v>500</v>
      </c>
      <c r="F47" s="13"/>
      <c r="G47" s="13"/>
      <c r="H47" s="14">
        <v>500</v>
      </c>
    </row>
    <row r="48" spans="1:8" x14ac:dyDescent="0.25">
      <c r="A48" s="2" t="s">
        <v>61</v>
      </c>
      <c r="B48" s="13"/>
      <c r="C48" s="13"/>
      <c r="D48" s="14">
        <v>500</v>
      </c>
      <c r="F48" s="13"/>
      <c r="G48" s="13"/>
      <c r="H48" s="14">
        <v>500</v>
      </c>
    </row>
    <row r="49" spans="1:8" x14ac:dyDescent="0.25">
      <c r="A49" s="2" t="s">
        <v>62</v>
      </c>
      <c r="B49" s="13"/>
      <c r="C49" s="13"/>
      <c r="D49" s="14">
        <v>8000</v>
      </c>
      <c r="F49" s="13"/>
      <c r="G49" s="13"/>
      <c r="H49" s="14">
        <v>8000</v>
      </c>
    </row>
    <row r="50" spans="1:8" x14ac:dyDescent="0.25">
      <c r="A50" s="2" t="s">
        <v>63</v>
      </c>
      <c r="B50" s="13"/>
      <c r="C50" s="13"/>
      <c r="D50" s="14">
        <v>200</v>
      </c>
      <c r="F50" s="13"/>
      <c r="G50" s="13"/>
      <c r="H50" s="14">
        <v>200</v>
      </c>
    </row>
    <row r="51" spans="1:8" x14ac:dyDescent="0.25">
      <c r="A51" s="2" t="s">
        <v>64</v>
      </c>
      <c r="B51" s="13"/>
      <c r="C51" s="13"/>
      <c r="D51" s="14">
        <v>3000</v>
      </c>
      <c r="F51" s="13"/>
      <c r="G51" s="13"/>
      <c r="H51" s="14">
        <v>3000</v>
      </c>
    </row>
    <row r="52" spans="1:8" x14ac:dyDescent="0.25">
      <c r="A52" s="2" t="s">
        <v>65</v>
      </c>
      <c r="B52" s="13"/>
      <c r="C52" s="13"/>
      <c r="D52" s="14">
        <v>0</v>
      </c>
      <c r="F52" s="13"/>
      <c r="G52" s="13"/>
      <c r="H52" s="14">
        <v>0</v>
      </c>
    </row>
    <row r="53" spans="1:8" x14ac:dyDescent="0.25">
      <c r="B53" s="13"/>
      <c r="C53" s="13"/>
      <c r="D53" s="13"/>
      <c r="F53" s="13"/>
      <c r="G53" s="13"/>
      <c r="H53" s="13"/>
    </row>
    <row r="54" spans="1:8" x14ac:dyDescent="0.25">
      <c r="A54" s="1" t="s">
        <v>68</v>
      </c>
      <c r="B54" s="13"/>
      <c r="C54" s="13"/>
      <c r="D54" s="13"/>
      <c r="F54" s="13"/>
      <c r="G54" s="13"/>
      <c r="H54" s="13"/>
    </row>
    <row r="55" spans="1:8" x14ac:dyDescent="0.25">
      <c r="A55" s="2" t="s">
        <v>69</v>
      </c>
      <c r="B55" s="13">
        <v>1000</v>
      </c>
      <c r="C55" s="13"/>
      <c r="D55" s="13"/>
      <c r="F55" s="13">
        <v>1000</v>
      </c>
      <c r="G55" s="13"/>
      <c r="H55" s="13"/>
    </row>
    <row r="56" spans="1:8" x14ac:dyDescent="0.25">
      <c r="A56" s="2" t="s">
        <v>71</v>
      </c>
      <c r="B56" s="13">
        <v>0</v>
      </c>
      <c r="C56" s="13"/>
      <c r="D56" s="13"/>
      <c r="F56" s="13">
        <v>0</v>
      </c>
      <c r="G56" s="13"/>
      <c r="H56" s="13"/>
    </row>
    <row r="57" spans="1:8" x14ac:dyDescent="0.25">
      <c r="A57" s="2" t="s">
        <v>73</v>
      </c>
      <c r="B57" s="13">
        <v>6000</v>
      </c>
      <c r="C57" s="13"/>
      <c r="D57" s="13"/>
      <c r="F57" s="13">
        <v>6000</v>
      </c>
      <c r="G57" s="13"/>
      <c r="H57" s="13"/>
    </row>
    <row r="58" spans="1:8" x14ac:dyDescent="0.25">
      <c r="A58" s="2" t="s">
        <v>75</v>
      </c>
      <c r="B58" s="13">
        <v>0</v>
      </c>
      <c r="C58" s="13"/>
      <c r="D58" s="13"/>
      <c r="F58" s="13">
        <v>0</v>
      </c>
      <c r="G58" s="13"/>
      <c r="H58" s="13"/>
    </row>
    <row r="59" spans="1:8" x14ac:dyDescent="0.25">
      <c r="A59" s="2" t="s">
        <v>77</v>
      </c>
      <c r="B59" s="13">
        <v>1000</v>
      </c>
      <c r="C59" s="13"/>
      <c r="D59" s="13"/>
      <c r="F59" s="13">
        <v>1000</v>
      </c>
      <c r="G59" s="13"/>
      <c r="H59" s="13"/>
    </row>
    <row r="60" spans="1:8" x14ac:dyDescent="0.25">
      <c r="B60" s="13"/>
      <c r="C60" s="13"/>
      <c r="D60" s="13"/>
      <c r="F60" s="13"/>
      <c r="G60" s="13"/>
      <c r="H60" s="13"/>
    </row>
    <row r="61" spans="1:8" x14ac:dyDescent="0.25">
      <c r="A61" s="2" t="s">
        <v>78</v>
      </c>
      <c r="B61" s="13"/>
      <c r="C61" s="13"/>
      <c r="D61" s="14">
        <v>3500</v>
      </c>
      <c r="F61" s="13"/>
      <c r="G61" s="13"/>
      <c r="H61" s="14">
        <v>3500</v>
      </c>
    </row>
    <row r="62" spans="1:8" x14ac:dyDescent="0.25">
      <c r="A62" s="2" t="s">
        <v>79</v>
      </c>
      <c r="B62" s="13"/>
      <c r="C62" s="13"/>
      <c r="D62" s="14">
        <v>3500</v>
      </c>
      <c r="F62" s="13"/>
      <c r="G62" s="13"/>
      <c r="H62" s="14">
        <v>3500</v>
      </c>
    </row>
    <row r="63" spans="1:8" x14ac:dyDescent="0.25">
      <c r="A63" s="2" t="s">
        <v>81</v>
      </c>
      <c r="B63" s="13"/>
      <c r="C63" s="13"/>
      <c r="D63" s="14">
        <v>400</v>
      </c>
      <c r="F63" s="13"/>
      <c r="G63" s="13"/>
      <c r="H63" s="14">
        <v>400</v>
      </c>
    </row>
    <row r="64" spans="1:8" x14ac:dyDescent="0.25">
      <c r="A64" s="2" t="s">
        <v>82</v>
      </c>
      <c r="B64" s="13"/>
      <c r="C64" s="13"/>
      <c r="D64" s="14">
        <v>500</v>
      </c>
      <c r="F64" s="13"/>
      <c r="G64" s="13"/>
      <c r="H64" s="14">
        <v>500</v>
      </c>
    </row>
    <row r="65" spans="1:10" x14ac:dyDescent="0.25">
      <c r="A65" s="2" t="s">
        <v>83</v>
      </c>
      <c r="B65" s="13"/>
      <c r="C65" s="13"/>
      <c r="D65" s="14">
        <v>0</v>
      </c>
      <c r="F65" s="13"/>
      <c r="G65" s="13"/>
      <c r="H65" s="14">
        <v>0</v>
      </c>
    </row>
    <row r="66" spans="1:10" x14ac:dyDescent="0.25">
      <c r="A66" s="2" t="s">
        <v>84</v>
      </c>
      <c r="B66" s="13"/>
      <c r="C66" s="13"/>
      <c r="D66" s="14">
        <v>5000</v>
      </c>
      <c r="F66" s="13"/>
      <c r="G66" s="13"/>
      <c r="H66" s="14">
        <v>0</v>
      </c>
      <c r="J66" t="s">
        <v>290</v>
      </c>
    </row>
    <row r="67" spans="1:10" x14ac:dyDescent="0.25">
      <c r="A67" s="2" t="s">
        <v>85</v>
      </c>
      <c r="B67" s="13"/>
      <c r="C67" s="13"/>
      <c r="D67" s="14">
        <v>800</v>
      </c>
      <c r="F67" s="13"/>
      <c r="G67" s="13"/>
      <c r="H67" s="14">
        <v>800</v>
      </c>
    </row>
    <row r="68" spans="1:10" x14ac:dyDescent="0.25">
      <c r="A68" s="2" t="s">
        <v>86</v>
      </c>
      <c r="B68" s="13"/>
      <c r="C68" s="13"/>
      <c r="D68" s="14">
        <v>550</v>
      </c>
      <c r="F68" s="13"/>
      <c r="G68" s="13"/>
      <c r="H68" s="14">
        <v>550</v>
      </c>
    </row>
    <row r="69" spans="1:10" x14ac:dyDescent="0.25">
      <c r="A69" s="2" t="s">
        <v>87</v>
      </c>
      <c r="B69" s="13"/>
      <c r="C69" s="13"/>
      <c r="D69" s="14">
        <v>1500</v>
      </c>
      <c r="F69" s="13"/>
      <c r="G69" s="13"/>
      <c r="H69" s="14">
        <v>1500</v>
      </c>
    </row>
    <row r="70" spans="1:10" x14ac:dyDescent="0.25">
      <c r="A70" s="2" t="s">
        <v>88</v>
      </c>
      <c r="B70" s="13"/>
      <c r="C70" s="13"/>
      <c r="D70" s="14">
        <v>2500</v>
      </c>
      <c r="F70" s="13"/>
      <c r="G70" s="13"/>
      <c r="H70" s="14">
        <v>2500</v>
      </c>
    </row>
    <row r="71" spans="1:10" x14ac:dyDescent="0.25">
      <c r="A71" s="2" t="s">
        <v>89</v>
      </c>
      <c r="B71" s="13"/>
      <c r="C71" s="13"/>
      <c r="D71" s="14">
        <v>500</v>
      </c>
      <c r="F71" s="13"/>
      <c r="G71" s="13"/>
      <c r="H71" s="14">
        <v>500</v>
      </c>
    </row>
    <row r="72" spans="1:10" x14ac:dyDescent="0.25">
      <c r="A72" s="2" t="s">
        <v>90</v>
      </c>
      <c r="B72" s="13"/>
      <c r="C72" s="13"/>
      <c r="D72" s="14">
        <v>750</v>
      </c>
      <c r="F72" s="13"/>
      <c r="G72" s="13"/>
      <c r="H72" s="14">
        <v>750</v>
      </c>
    </row>
    <row r="73" spans="1:10" x14ac:dyDescent="0.25">
      <c r="A73" s="2" t="s">
        <v>92</v>
      </c>
      <c r="B73" s="13"/>
      <c r="C73" s="13"/>
      <c r="D73" s="14">
        <v>20000</v>
      </c>
      <c r="F73" s="13"/>
      <c r="G73" s="13"/>
      <c r="H73" s="14">
        <v>15000</v>
      </c>
      <c r="J73" t="s">
        <v>291</v>
      </c>
    </row>
    <row r="74" spans="1:10" x14ac:dyDescent="0.25">
      <c r="B74" s="13"/>
      <c r="C74" s="13"/>
      <c r="D74" s="13"/>
      <c r="F74" s="13"/>
      <c r="G74" s="13"/>
      <c r="H74" s="13"/>
    </row>
    <row r="75" spans="1:10" x14ac:dyDescent="0.25">
      <c r="A75" s="1" t="s">
        <v>94</v>
      </c>
      <c r="B75" s="13"/>
      <c r="C75" s="13"/>
      <c r="D75" s="13"/>
      <c r="F75" s="13"/>
      <c r="G75" s="13"/>
      <c r="H75" s="13"/>
    </row>
    <row r="76" spans="1:10" x14ac:dyDescent="0.25">
      <c r="A76" s="2" t="s">
        <v>95</v>
      </c>
      <c r="B76" s="14">
        <v>2500</v>
      </c>
      <c r="C76" s="13"/>
      <c r="D76" s="13"/>
      <c r="F76" s="14">
        <v>2500</v>
      </c>
      <c r="G76" s="13"/>
      <c r="H76" s="13"/>
    </row>
    <row r="77" spans="1:10" x14ac:dyDescent="0.25">
      <c r="A77" s="2" t="s">
        <v>97</v>
      </c>
      <c r="B77" s="14">
        <v>2500</v>
      </c>
      <c r="C77" s="13"/>
      <c r="D77" s="13"/>
      <c r="F77" s="14">
        <v>2500</v>
      </c>
      <c r="G77" s="13"/>
      <c r="H77" s="13"/>
    </row>
    <row r="78" spans="1:10" x14ac:dyDescent="0.25">
      <c r="B78" s="13"/>
      <c r="C78" s="13"/>
      <c r="D78" s="13"/>
      <c r="F78" s="13"/>
      <c r="G78" s="13"/>
      <c r="H78" s="13"/>
    </row>
    <row r="79" spans="1:10" x14ac:dyDescent="0.25">
      <c r="A79" s="2" t="s">
        <v>79</v>
      </c>
      <c r="B79" s="13"/>
      <c r="C79" s="13"/>
      <c r="D79" s="14">
        <v>100</v>
      </c>
      <c r="F79" s="13"/>
      <c r="G79" s="13"/>
      <c r="H79" s="14">
        <v>100</v>
      </c>
    </row>
    <row r="80" spans="1:10" x14ac:dyDescent="0.25">
      <c r="A80" s="2" t="s">
        <v>81</v>
      </c>
      <c r="B80" s="13"/>
      <c r="C80" s="13"/>
      <c r="D80" s="14">
        <v>100</v>
      </c>
      <c r="F80" s="13"/>
      <c r="G80" s="13"/>
      <c r="H80" s="14">
        <v>100</v>
      </c>
    </row>
    <row r="81" spans="1:10" x14ac:dyDescent="0.25">
      <c r="A81" s="2" t="s">
        <v>84</v>
      </c>
      <c r="B81" s="13"/>
      <c r="C81" s="13"/>
      <c r="D81" s="14">
        <v>2500</v>
      </c>
      <c r="F81" s="13"/>
      <c r="G81" s="13"/>
      <c r="H81" s="14">
        <v>2500</v>
      </c>
    </row>
    <row r="82" spans="1:10" x14ac:dyDescent="0.25">
      <c r="B82" s="13"/>
      <c r="C82" s="13"/>
      <c r="D82" s="13"/>
      <c r="F82" s="13"/>
      <c r="G82" s="13"/>
      <c r="H82" s="13"/>
    </row>
    <row r="83" spans="1:10" x14ac:dyDescent="0.25">
      <c r="A83" s="1" t="s">
        <v>99</v>
      </c>
      <c r="B83" s="13"/>
      <c r="C83" s="13"/>
      <c r="D83" s="13"/>
      <c r="F83" s="13"/>
      <c r="G83" s="13"/>
      <c r="H83" s="13"/>
    </row>
    <row r="84" spans="1:10" x14ac:dyDescent="0.25">
      <c r="A84" s="2" t="s">
        <v>100</v>
      </c>
      <c r="B84" s="13"/>
      <c r="C84" s="13"/>
      <c r="D84" s="13"/>
      <c r="F84" s="13"/>
      <c r="G84" s="13"/>
      <c r="H84" s="13"/>
    </row>
    <row r="85" spans="1:10" x14ac:dyDescent="0.25">
      <c r="B85" s="13"/>
      <c r="C85" s="13"/>
      <c r="D85" s="13"/>
      <c r="F85" s="13"/>
      <c r="G85" s="13"/>
      <c r="H85" s="13"/>
    </row>
    <row r="86" spans="1:10" x14ac:dyDescent="0.25">
      <c r="A86" s="2" t="s">
        <v>102</v>
      </c>
      <c r="B86" s="14"/>
      <c r="C86" s="13"/>
      <c r="D86" s="13">
        <v>0</v>
      </c>
      <c r="F86" s="14"/>
      <c r="G86" s="13"/>
      <c r="H86" s="13">
        <v>0</v>
      </c>
    </row>
    <row r="87" spans="1:10" x14ac:dyDescent="0.25">
      <c r="A87" s="2" t="s">
        <v>103</v>
      </c>
      <c r="B87" s="14"/>
      <c r="C87" s="13"/>
      <c r="D87" s="13">
        <v>20000</v>
      </c>
      <c r="F87" s="14"/>
      <c r="G87" s="13"/>
      <c r="H87" s="13">
        <v>0</v>
      </c>
      <c r="J87" t="s">
        <v>290</v>
      </c>
    </row>
    <row r="88" spans="1:10" x14ac:dyDescent="0.25">
      <c r="A88" s="2" t="s">
        <v>104</v>
      </c>
      <c r="B88" s="14"/>
      <c r="C88" s="13"/>
      <c r="D88" s="13">
        <v>50000</v>
      </c>
      <c r="F88" s="14"/>
      <c r="G88" s="13"/>
      <c r="H88" s="13">
        <v>0</v>
      </c>
      <c r="J88" t="s">
        <v>290</v>
      </c>
    </row>
    <row r="89" spans="1:10" x14ac:dyDescent="0.25">
      <c r="A89" s="2" t="s">
        <v>105</v>
      </c>
      <c r="B89" s="14"/>
      <c r="C89" s="13"/>
      <c r="D89" s="13">
        <v>6200</v>
      </c>
      <c r="F89" s="14"/>
      <c r="G89" s="13"/>
      <c r="H89" s="13">
        <v>2000</v>
      </c>
      <c r="J89" t="s">
        <v>297</v>
      </c>
    </row>
    <row r="90" spans="1:10" x14ac:dyDescent="0.25">
      <c r="A90" s="2" t="s">
        <v>106</v>
      </c>
      <c r="B90" s="14"/>
      <c r="C90" s="13"/>
      <c r="D90" s="13">
        <v>10000</v>
      </c>
      <c r="F90" s="14"/>
      <c r="G90" s="13"/>
      <c r="H90" s="13">
        <v>2000</v>
      </c>
      <c r="J90" t="s">
        <v>298</v>
      </c>
    </row>
    <row r="91" spans="1:10" x14ac:dyDescent="0.25">
      <c r="A91" s="2" t="s">
        <v>107</v>
      </c>
      <c r="B91" s="14"/>
      <c r="C91" s="13"/>
      <c r="D91" s="13">
        <v>0</v>
      </c>
      <c r="F91" s="14"/>
      <c r="G91" s="13"/>
      <c r="H91" s="13">
        <v>0</v>
      </c>
    </row>
    <row r="92" spans="1:10" x14ac:dyDescent="0.25">
      <c r="B92" s="13"/>
      <c r="C92" s="13"/>
      <c r="D92" s="13"/>
      <c r="F92" s="13"/>
      <c r="G92" s="13"/>
      <c r="H92" s="13"/>
    </row>
    <row r="93" spans="1:10" x14ac:dyDescent="0.25">
      <c r="A93" s="1" t="s">
        <v>109</v>
      </c>
      <c r="B93" s="13"/>
      <c r="C93" s="13"/>
      <c r="D93" s="13"/>
      <c r="F93" s="13"/>
      <c r="G93" s="13"/>
      <c r="H93" s="13"/>
    </row>
    <row r="94" spans="1:10" x14ac:dyDescent="0.25">
      <c r="A94" s="2" t="s">
        <v>110</v>
      </c>
      <c r="B94" s="14"/>
      <c r="C94" s="13"/>
      <c r="D94" s="13">
        <v>200</v>
      </c>
      <c r="F94" s="14"/>
      <c r="G94" s="13"/>
      <c r="H94" s="13">
        <v>200</v>
      </c>
    </row>
    <row r="95" spans="1:10" x14ac:dyDescent="0.25">
      <c r="A95" s="2" t="s">
        <v>47</v>
      </c>
      <c r="B95" s="14"/>
      <c r="C95" s="13"/>
      <c r="D95" s="13">
        <v>1000</v>
      </c>
      <c r="F95" s="14"/>
      <c r="G95" s="13"/>
      <c r="H95" s="13">
        <v>1000</v>
      </c>
    </row>
    <row r="96" spans="1:10" x14ac:dyDescent="0.25">
      <c r="A96" s="2" t="s">
        <v>112</v>
      </c>
      <c r="B96" s="14"/>
      <c r="C96" s="13"/>
      <c r="D96" s="13">
        <v>1000</v>
      </c>
      <c r="F96" s="14"/>
      <c r="G96" s="13"/>
      <c r="H96" s="13">
        <v>1000</v>
      </c>
    </row>
    <row r="97" spans="1:10" x14ac:dyDescent="0.25">
      <c r="A97" s="2" t="s">
        <v>113</v>
      </c>
      <c r="B97" s="14"/>
      <c r="C97" s="13"/>
      <c r="D97" s="13">
        <v>700</v>
      </c>
      <c r="F97" s="14"/>
      <c r="G97" s="13"/>
      <c r="H97" s="13">
        <v>700</v>
      </c>
    </row>
    <row r="98" spans="1:10" x14ac:dyDescent="0.25">
      <c r="A98" s="2" t="s">
        <v>82</v>
      </c>
      <c r="B98" s="14"/>
      <c r="C98" s="13"/>
      <c r="D98" s="13">
        <v>400</v>
      </c>
      <c r="F98" s="14"/>
      <c r="G98" s="13"/>
      <c r="H98" s="13">
        <v>400</v>
      </c>
    </row>
    <row r="99" spans="1:10" x14ac:dyDescent="0.25">
      <c r="A99" s="2" t="s">
        <v>114</v>
      </c>
      <c r="B99" s="14"/>
      <c r="C99" s="13"/>
      <c r="D99" s="13">
        <v>2000</v>
      </c>
      <c r="F99" s="14"/>
      <c r="G99" s="13"/>
      <c r="H99" s="13">
        <v>2000</v>
      </c>
    </row>
    <row r="100" spans="1:10" x14ac:dyDescent="0.25">
      <c r="A100" s="2" t="s">
        <v>116</v>
      </c>
      <c r="B100" s="14"/>
      <c r="C100" s="13"/>
      <c r="D100" s="13">
        <v>1400</v>
      </c>
      <c r="F100" s="14"/>
      <c r="G100" s="13"/>
      <c r="H100" s="13">
        <v>1400</v>
      </c>
    </row>
    <row r="101" spans="1:10" x14ac:dyDescent="0.25">
      <c r="A101" s="2" t="s">
        <v>117</v>
      </c>
      <c r="B101" s="14"/>
      <c r="C101" s="13"/>
      <c r="D101" s="13">
        <v>1000</v>
      </c>
      <c r="F101" s="14"/>
      <c r="G101" s="13"/>
      <c r="H101" s="13">
        <v>1000</v>
      </c>
    </row>
    <row r="102" spans="1:10" x14ac:dyDescent="0.25">
      <c r="A102" s="2" t="s">
        <v>118</v>
      </c>
      <c r="B102" s="14"/>
      <c r="C102" s="13"/>
      <c r="D102" s="13">
        <v>6000</v>
      </c>
      <c r="F102" s="14"/>
      <c r="G102" s="13"/>
      <c r="H102" s="13">
        <v>0</v>
      </c>
      <c r="J102" t="s">
        <v>292</v>
      </c>
    </row>
    <row r="103" spans="1:10" x14ac:dyDescent="0.25">
      <c r="A103" s="2"/>
      <c r="B103" s="14"/>
      <c r="C103" s="13"/>
      <c r="D103" s="13"/>
      <c r="F103" s="14"/>
      <c r="G103" s="13"/>
      <c r="H103" s="13"/>
    </row>
    <row r="104" spans="1:10" x14ac:dyDescent="0.25">
      <c r="A104" s="2"/>
      <c r="B104" s="14"/>
      <c r="C104" s="13"/>
      <c r="D104" s="13"/>
      <c r="F104" s="14"/>
      <c r="G104" s="13"/>
      <c r="H104" s="13"/>
    </row>
    <row r="105" spans="1:10" x14ac:dyDescent="0.25">
      <c r="B105" s="13"/>
      <c r="C105" s="13"/>
      <c r="D105" s="13"/>
      <c r="F105" s="13"/>
      <c r="G105" s="13"/>
      <c r="H105" s="13"/>
    </row>
    <row r="106" spans="1:10" x14ac:dyDescent="0.25">
      <c r="A106" s="1" t="s">
        <v>119</v>
      </c>
      <c r="B106" s="13"/>
      <c r="C106" s="13"/>
      <c r="D106" s="13"/>
      <c r="F106" s="13"/>
      <c r="G106" s="13"/>
      <c r="H106" s="13"/>
    </row>
    <row r="107" spans="1:10" x14ac:dyDescent="0.25">
      <c r="A107" s="2" t="s">
        <v>120</v>
      </c>
      <c r="B107" s="14"/>
      <c r="C107" s="13"/>
      <c r="D107" s="13">
        <v>6000</v>
      </c>
      <c r="F107" s="14"/>
      <c r="G107" s="13"/>
      <c r="H107" s="13">
        <v>6000</v>
      </c>
    </row>
    <row r="108" spans="1:10" x14ac:dyDescent="0.25">
      <c r="A108" s="2" t="s">
        <v>121</v>
      </c>
      <c r="B108" s="14"/>
      <c r="C108" s="13"/>
      <c r="D108" s="13">
        <v>5000</v>
      </c>
      <c r="F108" s="14"/>
      <c r="G108" s="13"/>
      <c r="H108" s="13">
        <v>5000</v>
      </c>
    </row>
    <row r="109" spans="1:10" x14ac:dyDescent="0.25">
      <c r="A109" s="2" t="s">
        <v>122</v>
      </c>
      <c r="B109" s="14"/>
      <c r="C109" s="13"/>
      <c r="D109" s="13">
        <v>5000</v>
      </c>
      <c r="F109" s="14"/>
      <c r="G109" s="13"/>
      <c r="H109" s="13">
        <v>5000</v>
      </c>
    </row>
    <row r="110" spans="1:10" x14ac:dyDescent="0.25">
      <c r="A110" s="2" t="s">
        <v>123</v>
      </c>
      <c r="B110" s="14"/>
      <c r="C110" s="13"/>
      <c r="D110" s="13">
        <v>3000</v>
      </c>
      <c r="F110" s="14"/>
      <c r="G110" s="13"/>
      <c r="H110" s="13">
        <v>3000</v>
      </c>
    </row>
    <row r="111" spans="1:10" x14ac:dyDescent="0.25">
      <c r="A111" s="2" t="s">
        <v>119</v>
      </c>
      <c r="B111" s="14"/>
      <c r="C111" s="13"/>
      <c r="D111" s="13">
        <v>26000</v>
      </c>
      <c r="F111" s="14"/>
      <c r="G111" s="13"/>
      <c r="H111" s="13">
        <v>26000</v>
      </c>
    </row>
    <row r="112" spans="1:10" x14ac:dyDescent="0.25">
      <c r="B112" s="13"/>
      <c r="C112" s="13"/>
      <c r="D112" s="13"/>
      <c r="F112" s="13"/>
      <c r="G112" s="13"/>
      <c r="H112" s="13"/>
    </row>
    <row r="113" spans="1:10" x14ac:dyDescent="0.25">
      <c r="A113" s="1" t="s">
        <v>124</v>
      </c>
      <c r="B113" s="13"/>
      <c r="C113" s="13"/>
      <c r="D113" s="13"/>
      <c r="F113" s="13"/>
      <c r="G113" s="13"/>
      <c r="H113" s="13"/>
    </row>
    <row r="114" spans="1:10" x14ac:dyDescent="0.25">
      <c r="A114" s="2" t="s">
        <v>125</v>
      </c>
      <c r="B114" s="13">
        <v>6000</v>
      </c>
      <c r="C114" s="13"/>
      <c r="D114" s="13"/>
      <c r="F114" s="13">
        <v>6000</v>
      </c>
      <c r="G114" s="13"/>
      <c r="H114" s="13"/>
    </row>
    <row r="115" spans="1:10" x14ac:dyDescent="0.25">
      <c r="B115" s="13"/>
      <c r="C115" s="13"/>
      <c r="D115" s="13"/>
      <c r="F115" s="13"/>
      <c r="G115" s="13"/>
      <c r="H115" s="13"/>
    </row>
    <row r="116" spans="1:10" x14ac:dyDescent="0.25">
      <c r="A116" s="2" t="s">
        <v>126</v>
      </c>
      <c r="B116" s="14"/>
      <c r="C116" s="13"/>
      <c r="D116" s="13">
        <v>500</v>
      </c>
      <c r="F116" s="14"/>
      <c r="G116" s="13"/>
      <c r="H116" s="13">
        <v>500</v>
      </c>
    </row>
    <row r="117" spans="1:10" ht="30" x14ac:dyDescent="0.25">
      <c r="A117" s="4" t="s">
        <v>127</v>
      </c>
      <c r="B117" s="14"/>
      <c r="C117" s="13"/>
      <c r="D117" s="13">
        <v>5000</v>
      </c>
      <c r="F117" s="14"/>
      <c r="G117" s="13"/>
      <c r="H117" s="13">
        <v>3000</v>
      </c>
      <c r="J117" t="s">
        <v>289</v>
      </c>
    </row>
    <row r="118" spans="1:10" x14ac:dyDescent="0.25">
      <c r="A118" s="2" t="s">
        <v>128</v>
      </c>
      <c r="B118" s="14"/>
      <c r="C118" s="13"/>
      <c r="D118" s="13">
        <v>40000</v>
      </c>
      <c r="F118" s="14"/>
      <c r="G118" s="13"/>
      <c r="H118" s="13">
        <v>30000</v>
      </c>
      <c r="J118" t="s">
        <v>293</v>
      </c>
    </row>
    <row r="119" spans="1:10" x14ac:dyDescent="0.25">
      <c r="A119" s="2" t="s">
        <v>130</v>
      </c>
      <c r="B119" s="14"/>
      <c r="C119" s="13"/>
      <c r="D119" s="13">
        <v>0</v>
      </c>
      <c r="F119" s="14"/>
      <c r="G119" s="13"/>
      <c r="H119" s="13">
        <v>0</v>
      </c>
    </row>
    <row r="120" spans="1:10" ht="30" x14ac:dyDescent="0.25">
      <c r="A120" s="4" t="s">
        <v>131</v>
      </c>
      <c r="B120" s="14"/>
      <c r="C120" s="13"/>
      <c r="D120" s="13">
        <v>5000</v>
      </c>
      <c r="F120" s="14"/>
      <c r="G120" s="13"/>
      <c r="H120" s="13">
        <v>2000</v>
      </c>
      <c r="J120" t="s">
        <v>289</v>
      </c>
    </row>
    <row r="121" spans="1:10" x14ac:dyDescent="0.25">
      <c r="A121" s="2" t="s">
        <v>133</v>
      </c>
      <c r="B121" s="14"/>
      <c r="C121" s="13"/>
      <c r="D121" s="13">
        <v>6000</v>
      </c>
      <c r="F121" s="14"/>
      <c r="G121" s="13"/>
      <c r="H121" s="13">
        <v>0</v>
      </c>
      <c r="J121" t="s">
        <v>294</v>
      </c>
    </row>
    <row r="122" spans="1:10" x14ac:dyDescent="0.25">
      <c r="B122" s="13"/>
      <c r="C122" s="13"/>
      <c r="D122" s="13"/>
      <c r="F122" s="13"/>
      <c r="G122" s="13"/>
      <c r="H122" s="13"/>
    </row>
    <row r="123" spans="1:10" x14ac:dyDescent="0.25">
      <c r="A123" s="1" t="s">
        <v>135</v>
      </c>
      <c r="B123" s="13"/>
      <c r="C123" s="13"/>
      <c r="D123" s="13"/>
      <c r="F123" s="13"/>
      <c r="G123" s="13"/>
      <c r="H123" s="13"/>
    </row>
    <row r="124" spans="1:10" x14ac:dyDescent="0.25">
      <c r="A124" s="2" t="s">
        <v>136</v>
      </c>
      <c r="B124" s="13">
        <v>4000</v>
      </c>
      <c r="C124" s="13"/>
      <c r="D124" s="13"/>
      <c r="F124" s="13">
        <v>4000</v>
      </c>
      <c r="G124" s="13"/>
      <c r="H124" s="13"/>
    </row>
    <row r="125" spans="1:10" x14ac:dyDescent="0.25">
      <c r="A125" s="2" t="s">
        <v>138</v>
      </c>
      <c r="B125" s="13">
        <v>2000</v>
      </c>
      <c r="C125" s="13"/>
      <c r="D125" s="13"/>
      <c r="F125" s="13">
        <v>2000</v>
      </c>
      <c r="G125" s="13"/>
      <c r="H125" s="13"/>
    </row>
    <row r="126" spans="1:10" x14ac:dyDescent="0.25">
      <c r="B126" s="13"/>
      <c r="C126" s="13"/>
      <c r="D126" s="13"/>
      <c r="F126" s="13"/>
      <c r="G126" s="13"/>
      <c r="H126" s="13"/>
    </row>
    <row r="127" spans="1:10" x14ac:dyDescent="0.25">
      <c r="A127" s="2" t="s">
        <v>113</v>
      </c>
      <c r="B127" s="14"/>
      <c r="C127" s="13"/>
      <c r="D127" s="13">
        <v>3000</v>
      </c>
      <c r="F127" s="14"/>
      <c r="G127" s="13"/>
      <c r="H127" s="13">
        <v>3000</v>
      </c>
    </row>
    <row r="128" spans="1:10" x14ac:dyDescent="0.25">
      <c r="A128" s="2" t="s">
        <v>141</v>
      </c>
      <c r="B128" s="14"/>
      <c r="C128" s="13"/>
      <c r="D128" s="13">
        <v>5000</v>
      </c>
      <c r="F128" s="14"/>
      <c r="G128" s="13"/>
      <c r="H128" s="13">
        <v>5000</v>
      </c>
    </row>
    <row r="129" spans="1:10" x14ac:dyDescent="0.25">
      <c r="A129" s="2" t="s">
        <v>142</v>
      </c>
      <c r="B129" s="14"/>
      <c r="C129" s="13"/>
      <c r="D129" s="13"/>
      <c r="F129" s="14"/>
      <c r="G129" s="13"/>
      <c r="H129" s="13"/>
    </row>
    <row r="130" spans="1:10" x14ac:dyDescent="0.25">
      <c r="A130" s="2" t="s">
        <v>143</v>
      </c>
      <c r="B130" s="14"/>
      <c r="C130" s="13"/>
      <c r="D130" s="13">
        <v>0</v>
      </c>
      <c r="F130" s="14"/>
      <c r="G130" s="13"/>
      <c r="H130" s="13">
        <v>0</v>
      </c>
    </row>
    <row r="131" spans="1:10" x14ac:dyDescent="0.25">
      <c r="A131" s="2" t="s">
        <v>84</v>
      </c>
      <c r="B131" s="14"/>
      <c r="C131" s="13"/>
      <c r="D131" s="13">
        <v>2000</v>
      </c>
      <c r="F131" s="14"/>
      <c r="G131" s="13"/>
      <c r="H131" s="13">
        <v>1000</v>
      </c>
      <c r="J131" t="s">
        <v>289</v>
      </c>
    </row>
    <row r="132" spans="1:10" x14ac:dyDescent="0.25">
      <c r="B132" s="13"/>
      <c r="C132" s="13"/>
      <c r="D132" s="13"/>
      <c r="F132" s="13"/>
      <c r="G132" s="13"/>
      <c r="H132" s="13"/>
    </row>
    <row r="133" spans="1:10" x14ac:dyDescent="0.25">
      <c r="A133" s="1" t="s">
        <v>146</v>
      </c>
      <c r="B133" s="13"/>
      <c r="C133" s="13"/>
      <c r="D133" s="13"/>
      <c r="F133" s="13"/>
      <c r="G133" s="13"/>
      <c r="H133" s="13"/>
    </row>
    <row r="134" spans="1:10" x14ac:dyDescent="0.25">
      <c r="A134" s="2" t="s">
        <v>147</v>
      </c>
      <c r="B134" s="13"/>
      <c r="C134" s="13"/>
      <c r="D134" s="13"/>
      <c r="F134" s="13"/>
      <c r="G134" s="13"/>
      <c r="H134" s="13"/>
    </row>
    <row r="135" spans="1:10" x14ac:dyDescent="0.25">
      <c r="B135" s="13"/>
      <c r="C135" s="13"/>
      <c r="D135" s="13"/>
      <c r="F135" s="13"/>
      <c r="G135" s="13"/>
      <c r="H135" s="13"/>
    </row>
    <row r="136" spans="1:10" ht="30" x14ac:dyDescent="0.25">
      <c r="A136" s="4" t="s">
        <v>148</v>
      </c>
      <c r="B136" s="14"/>
      <c r="C136" s="13"/>
      <c r="D136" s="13">
        <v>6500</v>
      </c>
      <c r="F136" s="14"/>
      <c r="G136" s="13"/>
      <c r="H136" s="13">
        <v>2500</v>
      </c>
      <c r="J136" t="s">
        <v>289</v>
      </c>
    </row>
    <row r="137" spans="1:10" x14ac:dyDescent="0.25">
      <c r="A137" s="2" t="s">
        <v>150</v>
      </c>
      <c r="B137" s="14"/>
      <c r="C137" s="13"/>
      <c r="D137" s="13">
        <v>1500</v>
      </c>
      <c r="F137" s="14"/>
      <c r="G137" s="13"/>
      <c r="H137" s="13">
        <v>1000</v>
      </c>
      <c r="J137" t="s">
        <v>289</v>
      </c>
    </row>
    <row r="138" spans="1:10" x14ac:dyDescent="0.25">
      <c r="B138" s="13"/>
      <c r="C138" s="13"/>
      <c r="D138" s="13"/>
      <c r="F138" s="13"/>
      <c r="G138" s="13"/>
      <c r="H138" s="13"/>
    </row>
    <row r="139" spans="1:10" x14ac:dyDescent="0.25">
      <c r="A139" s="1" t="s">
        <v>152</v>
      </c>
      <c r="B139" s="13"/>
      <c r="C139" s="13"/>
      <c r="D139" s="13"/>
      <c r="F139" s="13"/>
      <c r="G139" s="13"/>
      <c r="H139" s="13"/>
    </row>
    <row r="140" spans="1:10" x14ac:dyDescent="0.25">
      <c r="A140" s="2" t="s">
        <v>153</v>
      </c>
      <c r="B140" s="13">
        <v>100</v>
      </c>
      <c r="C140" s="13"/>
      <c r="D140" s="13"/>
      <c r="F140" s="13">
        <v>100</v>
      </c>
      <c r="G140" s="13"/>
      <c r="H140" s="13"/>
    </row>
    <row r="141" spans="1:10" x14ac:dyDescent="0.25">
      <c r="A141" s="2" t="s">
        <v>155</v>
      </c>
      <c r="B141" s="13">
        <v>500</v>
      </c>
      <c r="C141" s="13"/>
      <c r="D141" s="13"/>
      <c r="F141" s="13">
        <v>500</v>
      </c>
      <c r="G141" s="13"/>
      <c r="H141" s="13"/>
    </row>
    <row r="142" spans="1:10" x14ac:dyDescent="0.25">
      <c r="A142" s="2" t="s">
        <v>157</v>
      </c>
      <c r="B142" s="13">
        <v>0</v>
      </c>
      <c r="C142" s="13"/>
      <c r="D142" s="13"/>
      <c r="F142" s="13">
        <v>0</v>
      </c>
      <c r="G142" s="13"/>
      <c r="H142" s="13"/>
    </row>
    <row r="143" spans="1:10" x14ac:dyDescent="0.25">
      <c r="A143" s="2" t="s">
        <v>147</v>
      </c>
      <c r="B143" s="13"/>
      <c r="C143" s="13"/>
      <c r="D143" s="13"/>
      <c r="F143" s="13"/>
      <c r="G143" s="13"/>
      <c r="H143" s="13"/>
    </row>
    <row r="144" spans="1:10" x14ac:dyDescent="0.25">
      <c r="B144" s="13"/>
      <c r="C144" s="13"/>
      <c r="D144" s="13"/>
      <c r="F144" s="13"/>
      <c r="G144" s="13"/>
      <c r="H144" s="13"/>
    </row>
    <row r="145" spans="1:8" x14ac:dyDescent="0.25">
      <c r="A145" s="2" t="s">
        <v>158</v>
      </c>
      <c r="B145" s="14"/>
      <c r="C145" s="13"/>
      <c r="D145" s="13">
        <v>27000</v>
      </c>
      <c r="F145" s="14"/>
      <c r="G145" s="13"/>
      <c r="H145" s="13">
        <v>27000</v>
      </c>
    </row>
    <row r="146" spans="1:8" x14ac:dyDescent="0.25">
      <c r="A146" s="2" t="s">
        <v>159</v>
      </c>
      <c r="B146" s="14"/>
      <c r="C146" s="13"/>
      <c r="D146" s="13">
        <v>1500</v>
      </c>
      <c r="F146" s="14"/>
      <c r="G146" s="13"/>
      <c r="H146" s="13">
        <v>1500</v>
      </c>
    </row>
    <row r="147" spans="1:8" x14ac:dyDescent="0.25">
      <c r="A147" s="2" t="s">
        <v>63</v>
      </c>
      <c r="B147" s="14"/>
      <c r="C147" s="13"/>
      <c r="D147" s="13">
        <v>100</v>
      </c>
      <c r="F147" s="14"/>
      <c r="G147" s="13"/>
      <c r="H147" s="13">
        <v>100</v>
      </c>
    </row>
    <row r="148" spans="1:8" x14ac:dyDescent="0.25">
      <c r="B148" s="13"/>
      <c r="C148" s="13"/>
      <c r="D148" s="13"/>
      <c r="F148" s="13"/>
      <c r="G148" s="13"/>
      <c r="H148" s="13"/>
    </row>
    <row r="149" spans="1:8" x14ac:dyDescent="0.25">
      <c r="A149" s="1" t="s">
        <v>162</v>
      </c>
      <c r="B149" s="13"/>
      <c r="C149" s="13"/>
      <c r="D149" s="13"/>
      <c r="F149" s="13"/>
      <c r="G149" s="13"/>
      <c r="H149" s="13"/>
    </row>
    <row r="150" spans="1:8" x14ac:dyDescent="0.25">
      <c r="A150" s="2" t="s">
        <v>163</v>
      </c>
      <c r="B150" s="13"/>
      <c r="C150" s="13"/>
      <c r="D150" s="13"/>
      <c r="F150" s="13"/>
      <c r="G150" s="13"/>
      <c r="H150" s="13"/>
    </row>
    <row r="151" spans="1:8" x14ac:dyDescent="0.25">
      <c r="A151" s="2" t="s">
        <v>165</v>
      </c>
      <c r="B151" s="13"/>
      <c r="C151" s="13"/>
      <c r="D151" s="13"/>
      <c r="F151" s="13"/>
      <c r="G151" s="13"/>
      <c r="H151" s="13"/>
    </row>
    <row r="152" spans="1:8" x14ac:dyDescent="0.25">
      <c r="A152" s="2" t="s">
        <v>167</v>
      </c>
      <c r="B152" s="13"/>
      <c r="C152" s="13"/>
      <c r="D152" s="13"/>
      <c r="F152" s="13"/>
      <c r="G152" s="13"/>
      <c r="H152" s="13"/>
    </row>
    <row r="153" spans="1:8" x14ac:dyDescent="0.25">
      <c r="A153" s="2" t="s">
        <v>168</v>
      </c>
      <c r="B153" s="13"/>
      <c r="C153" s="13"/>
      <c r="D153" s="13"/>
      <c r="F153" s="13"/>
      <c r="G153" s="13"/>
      <c r="H153" s="13"/>
    </row>
    <row r="154" spans="1:8" x14ac:dyDescent="0.25">
      <c r="A154" s="2" t="s">
        <v>169</v>
      </c>
      <c r="B154" s="13"/>
      <c r="C154" s="13"/>
      <c r="D154" s="13"/>
      <c r="F154" s="13"/>
      <c r="G154" s="13"/>
      <c r="H154" s="13"/>
    </row>
    <row r="155" spans="1:8" x14ac:dyDescent="0.25">
      <c r="A155" s="2" t="s">
        <v>171</v>
      </c>
      <c r="B155" s="13"/>
      <c r="C155" s="13"/>
      <c r="D155" s="13"/>
      <c r="F155" s="13"/>
      <c r="G155" s="13"/>
      <c r="H155" s="13"/>
    </row>
    <row r="156" spans="1:8" x14ac:dyDescent="0.25">
      <c r="A156" s="2" t="s">
        <v>172</v>
      </c>
      <c r="B156" s="13">
        <v>7500</v>
      </c>
      <c r="C156" s="13"/>
      <c r="D156" s="13"/>
      <c r="F156" s="13">
        <v>7500</v>
      </c>
      <c r="G156" s="13"/>
      <c r="H156" s="13"/>
    </row>
    <row r="157" spans="1:8" x14ac:dyDescent="0.25">
      <c r="B157" s="13"/>
      <c r="C157" s="13"/>
      <c r="D157" s="13"/>
      <c r="F157" s="13"/>
      <c r="G157" s="13"/>
      <c r="H157" s="13"/>
    </row>
    <row r="158" spans="1:8" x14ac:dyDescent="0.25">
      <c r="A158" s="2" t="s">
        <v>173</v>
      </c>
      <c r="B158" s="14"/>
      <c r="C158" s="13"/>
      <c r="D158" s="13"/>
      <c r="F158" s="14"/>
      <c r="G158" s="13"/>
      <c r="H158" s="13"/>
    </row>
    <row r="159" spans="1:8" x14ac:dyDescent="0.25">
      <c r="A159" s="2" t="s">
        <v>175</v>
      </c>
      <c r="B159" s="14"/>
      <c r="C159" s="13"/>
      <c r="D159" s="13"/>
      <c r="F159" s="14"/>
      <c r="G159" s="13"/>
      <c r="H159" s="13"/>
    </row>
    <row r="160" spans="1:8" x14ac:dyDescent="0.25">
      <c r="A160" s="2" t="s">
        <v>176</v>
      </c>
      <c r="B160" s="14"/>
      <c r="C160" s="13"/>
      <c r="D160" s="13"/>
      <c r="F160" s="14"/>
      <c r="G160" s="13"/>
      <c r="H160" s="13"/>
    </row>
    <row r="161" spans="1:10" x14ac:dyDescent="0.25">
      <c r="A161" s="2" t="s">
        <v>177</v>
      </c>
      <c r="B161" s="14"/>
      <c r="C161" s="13"/>
      <c r="D161" s="13">
        <v>25000</v>
      </c>
      <c r="F161" s="14"/>
      <c r="G161" s="13"/>
      <c r="H161" s="13">
        <v>22000</v>
      </c>
      <c r="J161" t="s">
        <v>289</v>
      </c>
    </row>
    <row r="162" spans="1:10" x14ac:dyDescent="0.25">
      <c r="B162" s="13"/>
      <c r="C162" s="13"/>
      <c r="D162" s="13"/>
      <c r="F162" s="13"/>
      <c r="G162" s="13"/>
      <c r="H162" s="13"/>
    </row>
    <row r="163" spans="1:10" x14ac:dyDescent="0.25">
      <c r="A163" s="1" t="s">
        <v>179</v>
      </c>
      <c r="B163" s="13"/>
      <c r="C163" s="13"/>
      <c r="D163" s="13"/>
      <c r="F163" s="13"/>
      <c r="G163" s="13"/>
      <c r="H163" s="13"/>
    </row>
    <row r="164" spans="1:10" x14ac:dyDescent="0.25">
      <c r="A164" s="2" t="s">
        <v>180</v>
      </c>
      <c r="B164" s="14"/>
      <c r="C164" s="13"/>
      <c r="D164" s="13">
        <v>0</v>
      </c>
      <c r="F164" s="14"/>
      <c r="G164" s="13"/>
      <c r="H164" s="13">
        <v>0</v>
      </c>
    </row>
    <row r="165" spans="1:10" x14ac:dyDescent="0.25">
      <c r="A165" s="2" t="s">
        <v>181</v>
      </c>
      <c r="B165" s="14"/>
      <c r="C165" s="13"/>
      <c r="D165" s="13">
        <v>250</v>
      </c>
      <c r="F165" s="14"/>
      <c r="G165" s="13"/>
      <c r="H165" s="13">
        <v>250</v>
      </c>
    </row>
    <row r="166" spans="1:10" x14ac:dyDescent="0.25">
      <c r="A166" s="2" t="s">
        <v>182</v>
      </c>
      <c r="B166" s="14"/>
      <c r="C166" s="13"/>
      <c r="D166" s="13">
        <v>2000</v>
      </c>
      <c r="F166" s="14"/>
      <c r="G166" s="13"/>
      <c r="H166" s="13">
        <v>2000</v>
      </c>
    </row>
    <row r="167" spans="1:10" x14ac:dyDescent="0.25">
      <c r="A167" s="2" t="s">
        <v>184</v>
      </c>
      <c r="B167" s="14"/>
      <c r="C167" s="13"/>
      <c r="D167" s="13">
        <v>5000</v>
      </c>
      <c r="F167" s="14"/>
      <c r="G167" s="13"/>
      <c r="H167" s="13">
        <v>3000</v>
      </c>
      <c r="J167" t="s">
        <v>289</v>
      </c>
    </row>
    <row r="168" spans="1:10" x14ac:dyDescent="0.25">
      <c r="A168" s="2" t="s">
        <v>185</v>
      </c>
      <c r="B168" s="14"/>
      <c r="C168" s="13"/>
      <c r="D168" s="13">
        <v>3000</v>
      </c>
      <c r="F168" s="14"/>
      <c r="G168" s="13"/>
      <c r="H168" s="13">
        <v>3000</v>
      </c>
    </row>
    <row r="169" spans="1:10" x14ac:dyDescent="0.25">
      <c r="A169" s="2" t="s">
        <v>186</v>
      </c>
      <c r="B169" s="14"/>
      <c r="C169" s="13"/>
      <c r="D169" s="13">
        <v>4330</v>
      </c>
      <c r="F169" s="14"/>
      <c r="G169" s="13"/>
      <c r="H169" s="13">
        <v>0</v>
      </c>
      <c r="J169" t="s">
        <v>290</v>
      </c>
    </row>
    <row r="170" spans="1:10" x14ac:dyDescent="0.25">
      <c r="A170" s="2" t="s">
        <v>187</v>
      </c>
      <c r="B170" s="14"/>
      <c r="C170" s="13"/>
      <c r="D170" s="13">
        <v>5000</v>
      </c>
      <c r="F170" s="14"/>
      <c r="G170" s="13"/>
      <c r="H170" s="13">
        <v>0</v>
      </c>
      <c r="J170" t="s">
        <v>290</v>
      </c>
    </row>
    <row r="171" spans="1:10" x14ac:dyDescent="0.25">
      <c r="B171" s="13"/>
      <c r="C171" s="13"/>
      <c r="D171" s="13"/>
      <c r="F171" s="13"/>
      <c r="G171" s="13"/>
      <c r="H171" s="13"/>
    </row>
    <row r="172" spans="1:10" x14ac:dyDescent="0.25">
      <c r="A172" s="1" t="s">
        <v>188</v>
      </c>
      <c r="B172" s="13"/>
      <c r="C172" s="13"/>
      <c r="D172" s="13"/>
      <c r="F172" s="13"/>
      <c r="G172" s="13"/>
      <c r="H172" s="13"/>
    </row>
    <row r="173" spans="1:10" x14ac:dyDescent="0.25">
      <c r="A173" s="2" t="s">
        <v>189</v>
      </c>
      <c r="B173" s="13">
        <v>250</v>
      </c>
      <c r="C173" s="13"/>
      <c r="D173" s="13"/>
      <c r="F173" s="13">
        <v>250</v>
      </c>
      <c r="G173" s="13"/>
      <c r="H173" s="13"/>
    </row>
    <row r="174" spans="1:10" x14ac:dyDescent="0.25">
      <c r="B174" s="13"/>
      <c r="C174" s="13"/>
      <c r="D174" s="13"/>
      <c r="F174" s="13"/>
      <c r="G174" s="13"/>
      <c r="H174" s="13"/>
    </row>
    <row r="175" spans="1:10" x14ac:dyDescent="0.25">
      <c r="A175" s="2" t="s">
        <v>190</v>
      </c>
      <c r="B175" s="14"/>
      <c r="C175" s="13"/>
      <c r="D175" s="13">
        <v>3600</v>
      </c>
      <c r="F175" s="14"/>
      <c r="G175" s="13"/>
      <c r="H175" s="13">
        <v>0</v>
      </c>
      <c r="J175" t="s">
        <v>290</v>
      </c>
    </row>
    <row r="176" spans="1:10" x14ac:dyDescent="0.25">
      <c r="A176" s="2" t="s">
        <v>191</v>
      </c>
      <c r="B176" s="14"/>
      <c r="C176" s="13"/>
      <c r="D176" s="13">
        <v>3000</v>
      </c>
      <c r="F176" s="14"/>
      <c r="G176" s="13"/>
      <c r="H176" s="13">
        <v>1500</v>
      </c>
      <c r="J176" t="s">
        <v>289</v>
      </c>
    </row>
    <row r="177" spans="1:10" x14ac:dyDescent="0.25">
      <c r="A177" s="2" t="s">
        <v>192</v>
      </c>
      <c r="B177" s="14"/>
      <c r="C177" s="13"/>
      <c r="D177" s="13">
        <v>0</v>
      </c>
      <c r="F177" s="14"/>
      <c r="G177" s="13"/>
      <c r="H177" s="13">
        <v>0</v>
      </c>
    </row>
    <row r="178" spans="1:10" ht="30" x14ac:dyDescent="0.25">
      <c r="A178" s="4" t="s">
        <v>193</v>
      </c>
      <c r="B178" s="14"/>
      <c r="C178" s="13"/>
      <c r="D178" s="13">
        <v>10000</v>
      </c>
      <c r="F178" s="14"/>
      <c r="G178" s="13"/>
      <c r="H178" s="13">
        <v>5000</v>
      </c>
      <c r="J178" t="s">
        <v>289</v>
      </c>
    </row>
    <row r="179" spans="1:10" ht="45" x14ac:dyDescent="0.25">
      <c r="A179" s="4" t="s">
        <v>194</v>
      </c>
      <c r="B179" s="14"/>
      <c r="C179" s="13"/>
      <c r="D179" s="13">
        <v>2500</v>
      </c>
      <c r="F179" s="14"/>
      <c r="G179" s="13"/>
      <c r="H179" s="13">
        <v>2500</v>
      </c>
    </row>
    <row r="180" spans="1:10" ht="45" x14ac:dyDescent="0.25">
      <c r="A180" s="4" t="s">
        <v>195</v>
      </c>
      <c r="B180" s="14"/>
      <c r="C180" s="13"/>
      <c r="D180" s="13">
        <v>4500</v>
      </c>
      <c r="F180" s="14"/>
      <c r="G180" s="13"/>
      <c r="H180" s="13">
        <v>4500</v>
      </c>
    </row>
    <row r="181" spans="1:10" x14ac:dyDescent="0.25">
      <c r="A181" s="2" t="s">
        <v>196</v>
      </c>
      <c r="B181" s="14"/>
      <c r="C181" s="13"/>
      <c r="D181" s="13">
        <v>0</v>
      </c>
      <c r="F181" s="14"/>
      <c r="G181" s="13"/>
      <c r="H181" s="13">
        <v>0</v>
      </c>
    </row>
    <row r="182" spans="1:10" x14ac:dyDescent="0.25">
      <c r="B182" s="13"/>
      <c r="C182" s="13"/>
      <c r="D182" s="13"/>
      <c r="F182" s="13"/>
      <c r="G182" s="13"/>
      <c r="H182" s="13"/>
    </row>
    <row r="183" spans="1:10" x14ac:dyDescent="0.25">
      <c r="A183" s="1" t="s">
        <v>197</v>
      </c>
      <c r="B183" s="13"/>
      <c r="C183" s="13"/>
      <c r="D183" s="13"/>
      <c r="F183" s="13"/>
      <c r="G183" s="13"/>
      <c r="H183" s="13"/>
    </row>
    <row r="184" spans="1:10" x14ac:dyDescent="0.25">
      <c r="B184" s="10"/>
      <c r="C184" s="10"/>
      <c r="D184" s="10"/>
      <c r="F184" s="10"/>
      <c r="G184" s="10"/>
      <c r="H184" s="10"/>
    </row>
    <row r="185" spans="1:10" x14ac:dyDescent="0.25">
      <c r="A185" s="2" t="s">
        <v>198</v>
      </c>
      <c r="B185" s="14"/>
      <c r="C185" s="13"/>
      <c r="D185" s="13">
        <v>0</v>
      </c>
      <c r="F185" s="14"/>
      <c r="G185" s="13"/>
      <c r="H185" s="13">
        <v>0</v>
      </c>
    </row>
    <row r="186" spans="1:10" x14ac:dyDescent="0.25">
      <c r="A186" s="2" t="s">
        <v>199</v>
      </c>
      <c r="B186" s="14"/>
      <c r="C186" s="13"/>
      <c r="D186" s="13">
        <v>3500</v>
      </c>
      <c r="F186" s="14"/>
      <c r="G186" s="13"/>
      <c r="H186" s="13">
        <v>3500</v>
      </c>
    </row>
    <row r="187" spans="1:10" x14ac:dyDescent="0.25">
      <c r="B187" s="13"/>
      <c r="C187" s="13"/>
      <c r="D187" s="13"/>
      <c r="F187" s="13"/>
      <c r="G187" s="13"/>
      <c r="H187" s="13"/>
    </row>
    <row r="188" spans="1:10" x14ac:dyDescent="0.25">
      <c r="A188" s="1" t="s">
        <v>200</v>
      </c>
      <c r="B188" s="13"/>
      <c r="C188" s="13"/>
      <c r="D188" s="13"/>
      <c r="F188" s="13"/>
      <c r="G188" s="13"/>
      <c r="H188" s="13"/>
    </row>
    <row r="189" spans="1:10" x14ac:dyDescent="0.25">
      <c r="A189" s="2" t="s">
        <v>201</v>
      </c>
      <c r="B189" s="13">
        <v>3650</v>
      </c>
      <c r="C189" s="13"/>
      <c r="D189" s="13"/>
      <c r="F189" s="13">
        <v>3650</v>
      </c>
      <c r="G189" s="13"/>
      <c r="H189" s="13"/>
    </row>
    <row r="190" spans="1:10" x14ac:dyDescent="0.25">
      <c r="B190" s="13"/>
      <c r="C190" s="13"/>
      <c r="D190" s="13"/>
      <c r="F190" s="13"/>
      <c r="G190" s="13"/>
      <c r="H190" s="13"/>
    </row>
    <row r="191" spans="1:10" x14ac:dyDescent="0.25">
      <c r="A191" s="2" t="s">
        <v>78</v>
      </c>
      <c r="B191" s="14"/>
      <c r="C191" s="13"/>
      <c r="D191" s="13">
        <v>4000</v>
      </c>
      <c r="F191" s="14"/>
      <c r="G191" s="13"/>
      <c r="H191" s="13">
        <v>4000</v>
      </c>
    </row>
    <row r="192" spans="1:10" x14ac:dyDescent="0.25">
      <c r="A192" s="2" t="s">
        <v>79</v>
      </c>
      <c r="B192" s="14"/>
      <c r="C192" s="13"/>
      <c r="D192" s="13">
        <v>12000</v>
      </c>
      <c r="F192" s="14"/>
      <c r="G192" s="13"/>
      <c r="H192" s="13">
        <v>12000</v>
      </c>
    </row>
    <row r="193" spans="1:8" x14ac:dyDescent="0.25">
      <c r="A193" s="2" t="s">
        <v>81</v>
      </c>
      <c r="B193" s="14"/>
      <c r="C193" s="13"/>
      <c r="D193" s="13">
        <v>1200</v>
      </c>
      <c r="F193" s="14"/>
      <c r="G193" s="13"/>
      <c r="H193" s="13">
        <v>1200</v>
      </c>
    </row>
    <row r="194" spans="1:8" x14ac:dyDescent="0.25">
      <c r="A194" s="2" t="s">
        <v>82</v>
      </c>
      <c r="B194" s="14"/>
      <c r="C194" s="13"/>
      <c r="D194" s="13">
        <v>1600</v>
      </c>
      <c r="F194" s="14"/>
      <c r="G194" s="13"/>
      <c r="H194" s="13">
        <v>1600</v>
      </c>
    </row>
    <row r="195" spans="1:8" x14ac:dyDescent="0.25">
      <c r="A195" s="2" t="s">
        <v>203</v>
      </c>
      <c r="B195" s="14"/>
      <c r="C195" s="13"/>
      <c r="D195" s="13">
        <v>500</v>
      </c>
      <c r="F195" s="14"/>
      <c r="G195" s="13"/>
      <c r="H195" s="13">
        <v>500</v>
      </c>
    </row>
    <row r="196" spans="1:8" x14ac:dyDescent="0.25">
      <c r="A196" s="2" t="s">
        <v>204</v>
      </c>
      <c r="B196" s="14"/>
      <c r="C196" s="13"/>
      <c r="D196" s="13">
        <v>43500</v>
      </c>
      <c r="F196" s="14"/>
      <c r="G196" s="13"/>
      <c r="H196" s="13">
        <v>43500</v>
      </c>
    </row>
    <row r="197" spans="1:8" x14ac:dyDescent="0.25">
      <c r="A197" s="2" t="s">
        <v>84</v>
      </c>
      <c r="B197" s="14"/>
      <c r="C197" s="13"/>
      <c r="D197" s="13">
        <v>2500</v>
      </c>
      <c r="F197" s="14"/>
      <c r="G197" s="13"/>
      <c r="H197" s="13">
        <v>2500</v>
      </c>
    </row>
    <row r="198" spans="1:8" x14ac:dyDescent="0.25">
      <c r="A198" s="2" t="s">
        <v>85</v>
      </c>
      <c r="B198" s="14"/>
      <c r="C198" s="13"/>
      <c r="D198" s="13">
        <v>1000</v>
      </c>
      <c r="F198" s="14"/>
      <c r="G198" s="13"/>
      <c r="H198" s="13">
        <v>1000</v>
      </c>
    </row>
    <row r="199" spans="1:8" x14ac:dyDescent="0.25">
      <c r="A199" s="2" t="s">
        <v>86</v>
      </c>
      <c r="B199" s="14"/>
      <c r="C199" s="13"/>
      <c r="D199" s="13">
        <v>1000</v>
      </c>
      <c r="F199" s="14"/>
      <c r="G199" s="13"/>
      <c r="H199" s="13">
        <v>1000</v>
      </c>
    </row>
    <row r="200" spans="1:8" x14ac:dyDescent="0.25">
      <c r="A200" s="2" t="s">
        <v>205</v>
      </c>
      <c r="B200" s="14"/>
      <c r="C200" s="13"/>
      <c r="D200" s="13">
        <v>1000</v>
      </c>
      <c r="F200" s="14"/>
      <c r="G200" s="13"/>
      <c r="H200" s="13">
        <v>1000</v>
      </c>
    </row>
    <row r="201" spans="1:8" x14ac:dyDescent="0.25">
      <c r="B201" s="13"/>
      <c r="C201" s="13"/>
      <c r="D201" s="13"/>
      <c r="F201" s="13"/>
      <c r="G201" s="13"/>
      <c r="H201" s="13"/>
    </row>
    <row r="202" spans="1:8" x14ac:dyDescent="0.25">
      <c r="B202" s="13"/>
      <c r="C202" s="13"/>
      <c r="D202" s="13"/>
      <c r="F202" s="13"/>
      <c r="G202" s="13"/>
      <c r="H202" s="13"/>
    </row>
    <row r="203" spans="1:8" x14ac:dyDescent="0.25">
      <c r="B203" s="13">
        <f>SUM(B8:B202)</f>
        <v>953190</v>
      </c>
      <c r="C203" s="13"/>
      <c r="D203" s="13">
        <f>SUM(D8:D202)</f>
        <v>953190</v>
      </c>
      <c r="F203" s="13">
        <f>SUM(F8:F202)</f>
        <v>780060</v>
      </c>
      <c r="G203" s="13"/>
      <c r="H203" s="13">
        <f>SUM(H8:H202)</f>
        <v>780060</v>
      </c>
    </row>
    <row r="206" spans="1:8" x14ac:dyDescent="0.25">
      <c r="D206" s="7">
        <f>SUM(B203-D203)</f>
        <v>0</v>
      </c>
      <c r="H206" s="7">
        <f>SUM(F203-H203)</f>
        <v>0</v>
      </c>
    </row>
    <row r="207" spans="1:8" x14ac:dyDescent="0.25">
      <c r="A207" t="s">
        <v>206</v>
      </c>
      <c r="B207" s="12">
        <v>7450.97</v>
      </c>
      <c r="C207" s="10"/>
      <c r="D207" s="10"/>
      <c r="F207" s="12">
        <v>7450.97</v>
      </c>
      <c r="G207" s="10"/>
      <c r="H207" s="10"/>
    </row>
    <row r="208" spans="1:8" x14ac:dyDescent="0.25">
      <c r="A208" t="s">
        <v>207</v>
      </c>
      <c r="B208" s="34">
        <f>SUM(B9/B207)</f>
        <v>122.15724932458458</v>
      </c>
      <c r="C208" s="10"/>
      <c r="D208" s="10"/>
      <c r="F208" s="34">
        <f>SUM(F9/F207)</f>
        <v>98.921348495564999</v>
      </c>
      <c r="G208" s="10"/>
      <c r="H208" s="10"/>
    </row>
    <row r="209" spans="1:6" x14ac:dyDescent="0.25">
      <c r="A209" s="31" t="s">
        <v>208</v>
      </c>
      <c r="B209">
        <v>2.35</v>
      </c>
      <c r="F209" s="35">
        <f>SUM(F208/52)</f>
        <v>1.9023336249147116</v>
      </c>
    </row>
  </sheetData>
  <mergeCells count="3">
    <mergeCell ref="B1:D1"/>
    <mergeCell ref="A27:A28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18D0-9342-4058-9D39-26DC4FA7C1B5}">
  <sheetPr>
    <tabColor rgb="FF92D050"/>
  </sheetPr>
  <dimension ref="A3:J19"/>
  <sheetViews>
    <sheetView workbookViewId="0">
      <selection activeCell="C8" sqref="C8:D8"/>
    </sheetView>
  </sheetViews>
  <sheetFormatPr defaultColWidth="8.85546875" defaultRowHeight="14.25" x14ac:dyDescent="0.2"/>
  <cols>
    <col min="1" max="11" width="14.28515625" style="49" customWidth="1"/>
    <col min="12" max="16384" width="8.85546875" style="49"/>
  </cols>
  <sheetData>
    <row r="3" spans="1:10" x14ac:dyDescent="0.2">
      <c r="A3" s="45" t="s">
        <v>264</v>
      </c>
      <c r="B3" s="46"/>
      <c r="C3" s="47" t="s">
        <v>265</v>
      </c>
      <c r="D3" s="48"/>
    </row>
    <row r="5" spans="1:10" x14ac:dyDescent="0.2">
      <c r="A5" s="45" t="s">
        <v>266</v>
      </c>
      <c r="B5" s="50"/>
      <c r="C5" s="51">
        <f>('35%'!R9)</f>
        <v>910190</v>
      </c>
      <c r="D5" s="52"/>
    </row>
    <row r="7" spans="1:10" x14ac:dyDescent="0.2">
      <c r="A7" s="45" t="s">
        <v>267</v>
      </c>
      <c r="B7" s="50"/>
      <c r="C7" s="53">
        <f>SUMIF([1]Data!A5:A42,C3,[1]Data!B5:B43)</f>
        <v>7387.56</v>
      </c>
      <c r="D7" s="54"/>
    </row>
    <row r="8" spans="1:10" x14ac:dyDescent="0.2">
      <c r="A8" s="45" t="s">
        <v>268</v>
      </c>
      <c r="B8" s="50"/>
      <c r="C8" s="53">
        <f>SUMIF([1]Data!A5:A42,C3,[1]Data!C5:C43)</f>
        <v>7450.97</v>
      </c>
      <c r="D8" s="54"/>
    </row>
    <row r="9" spans="1:10" x14ac:dyDescent="0.2">
      <c r="A9" s="45" t="s">
        <v>269</v>
      </c>
      <c r="B9" s="50"/>
      <c r="C9" s="55">
        <f>IF(C8=0,0,(C8-C7)/C7)</f>
        <v>8.5833482232293007E-3</v>
      </c>
      <c r="D9" s="56"/>
    </row>
    <row r="10" spans="1:10" x14ac:dyDescent="0.2">
      <c r="C10" s="57"/>
      <c r="D10" s="57"/>
    </row>
    <row r="12" spans="1:10" ht="75" x14ac:dyDescent="0.2">
      <c r="C12" s="58" t="s">
        <v>270</v>
      </c>
      <c r="D12" s="58" t="s">
        <v>271</v>
      </c>
      <c r="E12" s="58" t="s">
        <v>272</v>
      </c>
      <c r="F12" s="58" t="s">
        <v>273</v>
      </c>
      <c r="G12" s="58" t="s">
        <v>274</v>
      </c>
      <c r="H12" s="59"/>
    </row>
    <row r="13" spans="1:10" ht="22.9" customHeight="1" x14ac:dyDescent="0.2">
      <c r="C13" s="60">
        <f>SUMIF([1]Data!A5:A42,C3,[1]Data!D5:D43)</f>
        <v>666741</v>
      </c>
      <c r="D13" s="61">
        <f>IFERROR(VLOOKUP(C3,[1]Data!A:D,4,FALSE)/VLOOKUP(C3,[1]Data!A:B,2,FALSE),0)</f>
        <v>90.251855822490782</v>
      </c>
      <c r="E13" s="61">
        <f>IFERROR(C5/VLOOKUP(C3,[1]Data!A:C,3,FALSE),0)</f>
        <v>122.15724932458458</v>
      </c>
      <c r="F13" s="61">
        <f>IF(E13=0,0,E13-D13)</f>
        <v>31.905393502093801</v>
      </c>
      <c r="G13" s="62">
        <f>IF(F13=0,"-     ",F13/D13)</f>
        <v>0.35351509629725497</v>
      </c>
    </row>
    <row r="16" spans="1:10" ht="15" x14ac:dyDescent="0.25">
      <c r="A16" s="63"/>
      <c r="B16" s="64"/>
      <c r="C16" s="65" t="s">
        <v>275</v>
      </c>
      <c r="D16" s="65" t="s">
        <v>276</v>
      </c>
      <c r="E16" s="65" t="s">
        <v>277</v>
      </c>
      <c r="F16" s="65" t="s">
        <v>209</v>
      </c>
      <c r="G16" s="65" t="s">
        <v>278</v>
      </c>
      <c r="H16" s="65" t="s">
        <v>279</v>
      </c>
      <c r="I16" s="65" t="s">
        <v>280</v>
      </c>
      <c r="J16" s="65" t="s">
        <v>281</v>
      </c>
    </row>
    <row r="17" spans="1:10" x14ac:dyDescent="0.2">
      <c r="A17" s="45" t="s">
        <v>282</v>
      </c>
      <c r="B17" s="50"/>
      <c r="C17" s="66">
        <f>F17/9*6</f>
        <v>60.167903881660521</v>
      </c>
      <c r="D17" s="66">
        <f>F17/9*7</f>
        <v>70.195887861937265</v>
      </c>
      <c r="E17" s="66">
        <f>F17/9*8</f>
        <v>80.223871842214024</v>
      </c>
      <c r="F17" s="66">
        <f>D13</f>
        <v>90.251855822490782</v>
      </c>
      <c r="G17" s="66">
        <f>F17/9*11</f>
        <v>110.30782378304428</v>
      </c>
      <c r="H17" s="66">
        <f>F17/9*13</f>
        <v>130.3637917435978</v>
      </c>
      <c r="I17" s="66">
        <f>F17/9*15</f>
        <v>150.41975970415129</v>
      </c>
      <c r="J17" s="66">
        <f>F17/9*18</f>
        <v>180.50371164498156</v>
      </c>
    </row>
    <row r="18" spans="1:10" x14ac:dyDescent="0.2">
      <c r="A18" s="45" t="s">
        <v>283</v>
      </c>
      <c r="B18" s="50"/>
      <c r="C18" s="66">
        <f>F18/9*6</f>
        <v>81.438166216389718</v>
      </c>
      <c r="D18" s="66">
        <f>F18/9*7</f>
        <v>95.011193919121339</v>
      </c>
      <c r="E18" s="66">
        <f>F18/9*8</f>
        <v>108.58422162185296</v>
      </c>
      <c r="F18" s="66">
        <f>E13</f>
        <v>122.15724932458458</v>
      </c>
      <c r="G18" s="66">
        <f>F18/9*11</f>
        <v>149.30330473004781</v>
      </c>
      <c r="H18" s="66">
        <f>F18/9*13</f>
        <v>176.44936013551106</v>
      </c>
      <c r="I18" s="66">
        <f>F18/9*15</f>
        <v>203.5954155409743</v>
      </c>
      <c r="J18" s="66">
        <f>F18/9*18</f>
        <v>244.31449864916917</v>
      </c>
    </row>
    <row r="19" spans="1:10" x14ac:dyDescent="0.2">
      <c r="A19" s="45" t="s">
        <v>284</v>
      </c>
      <c r="B19" s="50"/>
      <c r="C19" s="67">
        <f>IF(C18=0,0,C18-C17)</f>
        <v>21.270262334729196</v>
      </c>
      <c r="D19" s="67">
        <f t="shared" ref="D19:J19" si="0">IF(D18=0,0,D18-D17)</f>
        <v>24.815306057184074</v>
      </c>
      <c r="E19" s="67">
        <f t="shared" si="0"/>
        <v>28.360349779638938</v>
      </c>
      <c r="F19" s="67">
        <f t="shared" si="0"/>
        <v>31.905393502093801</v>
      </c>
      <c r="G19" s="67">
        <f t="shared" si="0"/>
        <v>38.995480947003529</v>
      </c>
      <c r="H19" s="67">
        <f t="shared" si="0"/>
        <v>46.085568391913256</v>
      </c>
      <c r="I19" s="67">
        <f t="shared" si="0"/>
        <v>53.175655836823012</v>
      </c>
      <c r="J19" s="67">
        <f t="shared" si="0"/>
        <v>63.810787004187603</v>
      </c>
    </row>
  </sheetData>
  <sheetProtection algorithmName="SHA-512" hashValue="/uDbAU0PaOKujgueNJGz1xDaIPbFy8Wv4tPmdsASFLFAMPJodsFCNh7cXN0XDf2r7m89KJ6IzqaLv/Xpqlt8tQ==" saltValue="jVaXF/Yeh/bu4CmoFfCfEA==" spinCount="100000" sheet="1" objects="1" scenarios="1"/>
  <mergeCells count="5">
    <mergeCell ref="C3:D3"/>
    <mergeCell ref="C5:D5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5155-3B52-4656-AF48-A324D9F1951F}">
  <sheetPr>
    <tabColor rgb="FF00B0F0"/>
  </sheetPr>
  <dimension ref="A1:AI211"/>
  <sheetViews>
    <sheetView topLeftCell="C1" workbookViewId="0">
      <pane ySplit="5" topLeftCell="A36" activePane="bottomLeft" state="frozen"/>
      <selection pane="bottomLeft" activeCell="R10" sqref="R10"/>
    </sheetView>
  </sheetViews>
  <sheetFormatPr defaultRowHeight="15" x14ac:dyDescent="0.25"/>
  <cols>
    <col min="3" max="3" width="31.7109375" bestFit="1" customWidth="1"/>
    <col min="4" max="4" width="0" hidden="1" customWidth="1"/>
    <col min="5" max="5" width="8.85546875" customWidth="1"/>
    <col min="6" max="6" width="4.28515625" customWidth="1"/>
    <col min="7" max="7" width="11.5703125" bestFit="1" customWidth="1"/>
    <col min="8" max="8" width="3.42578125" customWidth="1"/>
    <col min="9" max="9" width="11.5703125" bestFit="1" customWidth="1"/>
    <col min="10" max="10" width="3.28515625" customWidth="1"/>
    <col min="11" max="11" width="11.5703125" bestFit="1" customWidth="1"/>
    <col min="12" max="12" width="3.85546875" customWidth="1"/>
    <col min="13" max="13" width="0" hidden="1" customWidth="1"/>
    <col min="14" max="14" width="9.5703125" bestFit="1" customWidth="1"/>
    <col min="15" max="15" width="1.5703125" customWidth="1"/>
    <col min="16" max="16" width="10.5703125" bestFit="1" customWidth="1"/>
    <col min="17" max="17" width="1.7109375" customWidth="1"/>
    <col min="18" max="18" width="10.5703125" bestFit="1" customWidth="1"/>
    <col min="19" max="19" width="3.42578125" customWidth="1"/>
    <col min="20" max="20" width="11.5703125" bestFit="1" customWidth="1"/>
    <col min="21" max="21" width="1.5703125" customWidth="1"/>
    <col min="22" max="22" width="10.42578125" customWidth="1"/>
    <col min="23" max="23" width="1.5703125" customWidth="1"/>
    <col min="25" max="25" width="2.140625" customWidth="1"/>
    <col min="26" max="26" width="9.5703125" bestFit="1" customWidth="1"/>
  </cols>
  <sheetData>
    <row r="1" spans="1:27" ht="26.25" x14ac:dyDescent="0.4">
      <c r="A1" s="2"/>
      <c r="E1" s="44" t="s">
        <v>0</v>
      </c>
      <c r="F1" s="44"/>
      <c r="G1" s="44"/>
      <c r="H1" s="44"/>
      <c r="I1" s="44"/>
      <c r="J1" s="44"/>
      <c r="K1" s="44"/>
      <c r="L1" s="44"/>
      <c r="M1" s="44"/>
      <c r="N1" s="44"/>
      <c r="R1" s="44" t="s">
        <v>1</v>
      </c>
      <c r="S1" s="44"/>
      <c r="T1" s="44"/>
      <c r="X1" s="44" t="s">
        <v>2</v>
      </c>
      <c r="Y1" s="44"/>
      <c r="Z1" s="44"/>
    </row>
    <row r="2" spans="1:27" x14ac:dyDescent="0.25">
      <c r="A2" s="2"/>
      <c r="E2" s="43" t="s">
        <v>3</v>
      </c>
      <c r="F2" s="43"/>
      <c r="G2" s="43"/>
      <c r="H2" s="25"/>
      <c r="I2" s="43" t="s">
        <v>4</v>
      </c>
      <c r="J2" s="43"/>
      <c r="K2" s="43"/>
      <c r="L2" s="26"/>
      <c r="M2" s="26"/>
      <c r="N2" s="26"/>
      <c r="P2" s="24">
        <v>45747</v>
      </c>
      <c r="R2" s="9" t="s">
        <v>3</v>
      </c>
      <c r="S2" s="10"/>
      <c r="T2" s="9" t="s">
        <v>4</v>
      </c>
      <c r="U2" s="3"/>
      <c r="V2" s="24">
        <v>46112</v>
      </c>
      <c r="X2" s="15" t="s">
        <v>3</v>
      </c>
      <c r="Y2" s="16"/>
      <c r="Z2" s="15" t="s">
        <v>4</v>
      </c>
    </row>
    <row r="3" spans="1:27" x14ac:dyDescent="0.25">
      <c r="E3" s="25" t="s">
        <v>5</v>
      </c>
      <c r="F3" s="26"/>
      <c r="G3" s="25" t="s">
        <v>6</v>
      </c>
      <c r="H3" s="26"/>
      <c r="I3" s="25" t="s">
        <v>5</v>
      </c>
      <c r="J3" s="26"/>
      <c r="K3" s="25" t="s">
        <v>6</v>
      </c>
      <c r="L3" s="26"/>
      <c r="M3" s="25" t="s">
        <v>7</v>
      </c>
      <c r="N3" s="25" t="s">
        <v>8</v>
      </c>
      <c r="P3" s="20" t="s">
        <v>9</v>
      </c>
      <c r="R3" s="11" t="s">
        <v>10</v>
      </c>
      <c r="S3" s="10"/>
      <c r="T3" s="11" t="s">
        <v>10</v>
      </c>
      <c r="U3" s="1"/>
      <c r="V3" s="20" t="s">
        <v>9</v>
      </c>
      <c r="X3" s="17" t="s">
        <v>10</v>
      </c>
      <c r="Y3" s="16"/>
      <c r="Z3" s="17" t="s">
        <v>10</v>
      </c>
    </row>
    <row r="4" spans="1:27" x14ac:dyDescent="0.25">
      <c r="E4" s="25" t="s">
        <v>11</v>
      </c>
      <c r="F4" s="26"/>
      <c r="G4" s="25" t="s">
        <v>12</v>
      </c>
      <c r="H4" s="26"/>
      <c r="I4" s="25" t="s">
        <v>11</v>
      </c>
      <c r="J4" s="26"/>
      <c r="K4" s="25" t="s">
        <v>12</v>
      </c>
      <c r="L4" s="26"/>
      <c r="M4" s="25" t="s">
        <v>13</v>
      </c>
      <c r="N4" s="25" t="s">
        <v>14</v>
      </c>
      <c r="P4" s="21"/>
      <c r="R4" s="11" t="s">
        <v>15</v>
      </c>
      <c r="S4" s="10"/>
      <c r="T4" s="11" t="s">
        <v>15</v>
      </c>
      <c r="U4" s="1"/>
      <c r="V4" s="20"/>
      <c r="X4" s="17" t="s">
        <v>16</v>
      </c>
      <c r="Y4" s="16"/>
      <c r="Z4" s="17" t="s">
        <v>17</v>
      </c>
    </row>
    <row r="5" spans="1:27" x14ac:dyDescent="0.25">
      <c r="E5" s="25" t="s">
        <v>18</v>
      </c>
      <c r="F5" s="26"/>
      <c r="G5" s="25" t="s">
        <v>18</v>
      </c>
      <c r="H5" s="26"/>
      <c r="I5" s="25" t="s">
        <v>19</v>
      </c>
      <c r="J5" s="26"/>
      <c r="K5" s="25" t="s">
        <v>18</v>
      </c>
      <c r="L5" s="26"/>
      <c r="M5" s="25"/>
      <c r="N5" s="25" t="s">
        <v>18</v>
      </c>
      <c r="P5" s="21"/>
      <c r="R5" s="12"/>
      <c r="S5" s="10"/>
      <c r="T5" s="10"/>
      <c r="V5" s="21"/>
      <c r="X5" s="16"/>
      <c r="Y5" s="16"/>
      <c r="Z5" s="16"/>
    </row>
    <row r="8" spans="1:27" x14ac:dyDescent="0.25">
      <c r="B8" s="1">
        <v>100</v>
      </c>
      <c r="C8" s="1" t="s">
        <v>20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5"/>
      <c r="P8" s="22"/>
      <c r="Q8" s="5"/>
      <c r="R8" s="13"/>
      <c r="S8" s="13"/>
      <c r="T8" s="13"/>
      <c r="U8" s="18"/>
      <c r="V8" s="22"/>
      <c r="W8" s="5"/>
      <c r="X8" s="30"/>
      <c r="Y8" s="16"/>
      <c r="Z8" s="30"/>
      <c r="AA8" s="5"/>
    </row>
    <row r="9" spans="1:27" x14ac:dyDescent="0.25">
      <c r="B9" s="2">
        <v>1076</v>
      </c>
      <c r="C9" s="2" t="s">
        <v>21</v>
      </c>
      <c r="E9" s="28">
        <v>666741</v>
      </c>
      <c r="F9" s="27"/>
      <c r="G9" s="28">
        <v>666741</v>
      </c>
      <c r="H9" s="27"/>
      <c r="I9" s="27"/>
      <c r="J9" s="27"/>
      <c r="K9" s="27"/>
      <c r="L9" s="27"/>
      <c r="M9" s="28">
        <v>0</v>
      </c>
      <c r="N9" s="27"/>
      <c r="O9" s="5"/>
      <c r="P9" s="22"/>
      <c r="Q9" s="5"/>
      <c r="R9" s="13">
        <v>810190</v>
      </c>
      <c r="S9" s="13"/>
      <c r="T9" s="13"/>
      <c r="U9" s="18"/>
      <c r="V9" s="22"/>
      <c r="W9" s="5"/>
      <c r="X9" s="30"/>
      <c r="Y9" s="16"/>
      <c r="Z9" s="30"/>
      <c r="AA9" s="5"/>
    </row>
    <row r="10" spans="1:27" x14ac:dyDescent="0.25">
      <c r="B10" s="2">
        <v>1090</v>
      </c>
      <c r="C10" s="2" t="s">
        <v>22</v>
      </c>
      <c r="E10" s="28">
        <v>2825</v>
      </c>
      <c r="F10" s="27"/>
      <c r="G10" s="28">
        <v>2500</v>
      </c>
      <c r="H10" s="27"/>
      <c r="I10" s="27"/>
      <c r="J10" s="27"/>
      <c r="K10" s="27"/>
      <c r="L10" s="27"/>
      <c r="M10" s="28" t="s">
        <v>23</v>
      </c>
      <c r="N10" s="27"/>
      <c r="O10" s="5"/>
      <c r="P10" s="22"/>
      <c r="Q10" s="5"/>
      <c r="R10" s="13">
        <v>6000</v>
      </c>
      <c r="S10" s="13"/>
      <c r="T10" s="13"/>
      <c r="U10" s="18"/>
      <c r="V10" s="22"/>
      <c r="W10" s="5"/>
      <c r="X10" s="30"/>
      <c r="Y10" s="16"/>
      <c r="Z10" s="30"/>
      <c r="AA10" s="5"/>
    </row>
    <row r="11" spans="1:27" x14ac:dyDescent="0.25">
      <c r="B11" s="2"/>
      <c r="C11" s="2" t="s">
        <v>24</v>
      </c>
      <c r="E11" s="28"/>
      <c r="F11" s="27"/>
      <c r="G11" s="28"/>
      <c r="H11" s="27"/>
      <c r="I11" s="27"/>
      <c r="J11" s="27"/>
      <c r="K11" s="27"/>
      <c r="L11" s="27"/>
      <c r="M11" s="28"/>
      <c r="N11" s="27"/>
      <c r="O11" s="5"/>
      <c r="P11" s="22"/>
      <c r="Q11" s="5"/>
      <c r="R11" s="13">
        <v>100000</v>
      </c>
      <c r="S11" s="13"/>
      <c r="T11" s="13"/>
      <c r="U11" s="18"/>
      <c r="V11" s="22"/>
      <c r="W11" s="5"/>
      <c r="X11" s="30"/>
      <c r="Y11" s="16"/>
      <c r="Z11" s="30"/>
      <c r="AA11" s="5"/>
    </row>
    <row r="12" spans="1:27" x14ac:dyDescent="0.25">
      <c r="B12" s="2">
        <v>1091</v>
      </c>
      <c r="C12" s="2" t="s">
        <v>25</v>
      </c>
      <c r="E12" s="28">
        <v>11</v>
      </c>
      <c r="F12" s="27"/>
      <c r="G12" s="28">
        <v>0</v>
      </c>
      <c r="H12" s="27"/>
      <c r="I12" s="27"/>
      <c r="J12" s="27"/>
      <c r="K12" s="27"/>
      <c r="L12" s="27"/>
      <c r="M12" s="28" t="s">
        <v>26</v>
      </c>
      <c r="N12" s="27"/>
      <c r="O12" s="5"/>
      <c r="P12" s="22"/>
      <c r="Q12" s="5"/>
      <c r="R12" s="13"/>
      <c r="S12" s="13"/>
      <c r="T12" s="13"/>
      <c r="U12" s="18"/>
      <c r="V12" s="22"/>
      <c r="W12" s="5"/>
      <c r="X12" s="30"/>
      <c r="Y12" s="16"/>
      <c r="Z12" s="30"/>
      <c r="AA12" s="5"/>
    </row>
    <row r="13" spans="1:27" x14ac:dyDescent="0.25">
      <c r="E13" s="27"/>
      <c r="F13" s="27"/>
      <c r="G13" s="27"/>
      <c r="H13" s="27"/>
      <c r="I13" s="28"/>
      <c r="J13" s="27"/>
      <c r="K13" s="28"/>
      <c r="L13" s="27"/>
      <c r="M13" s="28" t="s">
        <v>27</v>
      </c>
      <c r="N13" s="27"/>
      <c r="O13" s="5"/>
      <c r="P13" s="22"/>
      <c r="Q13" s="5"/>
      <c r="R13" s="13"/>
      <c r="S13" s="13"/>
      <c r="T13" s="13"/>
      <c r="U13" s="18"/>
      <c r="V13" s="22"/>
      <c r="W13" s="5"/>
      <c r="X13" s="30"/>
      <c r="Y13" s="16"/>
      <c r="Z13" s="30"/>
      <c r="AA13" s="5"/>
    </row>
    <row r="14" spans="1:27" x14ac:dyDescent="0.25">
      <c r="B14" s="1">
        <v>200</v>
      </c>
      <c r="C14" s="1" t="s">
        <v>28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  <c r="P14" s="22"/>
      <c r="Q14" s="5"/>
      <c r="R14" s="13"/>
      <c r="S14" s="13"/>
      <c r="T14" s="13"/>
      <c r="U14" s="18"/>
      <c r="V14" s="22"/>
      <c r="W14" s="5"/>
      <c r="X14" s="30"/>
      <c r="Y14" s="16"/>
      <c r="Z14" s="30"/>
      <c r="AA14" s="5"/>
    </row>
    <row r="15" spans="1:27" x14ac:dyDescent="0.25">
      <c r="B15" s="2">
        <v>1210</v>
      </c>
      <c r="C15" s="2" t="s">
        <v>29</v>
      </c>
      <c r="E15" s="28">
        <v>0</v>
      </c>
      <c r="F15" s="27"/>
      <c r="G15" s="28">
        <v>300</v>
      </c>
      <c r="H15" s="27"/>
      <c r="I15" s="27"/>
      <c r="J15" s="27"/>
      <c r="K15" s="27"/>
      <c r="L15" s="27"/>
      <c r="M15" s="28">
        <v>300</v>
      </c>
      <c r="N15" s="27"/>
      <c r="O15" s="5"/>
      <c r="P15" s="22"/>
      <c r="Q15" s="5"/>
      <c r="R15" s="13"/>
      <c r="S15" s="13"/>
      <c r="T15" s="13"/>
      <c r="U15" s="18"/>
      <c r="V15" s="22"/>
      <c r="W15" s="5"/>
      <c r="X15" s="30"/>
      <c r="Y15" s="16"/>
      <c r="Z15" s="30"/>
      <c r="AA15" s="5"/>
    </row>
    <row r="16" spans="1:27" x14ac:dyDescent="0.2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"/>
      <c r="P16" s="22"/>
      <c r="Q16" s="5"/>
      <c r="R16" s="13"/>
      <c r="S16" s="13"/>
      <c r="T16" s="13"/>
      <c r="U16" s="18"/>
      <c r="V16" s="22"/>
      <c r="W16" s="5"/>
      <c r="X16" s="30"/>
      <c r="Y16" s="16"/>
      <c r="Z16" s="30"/>
      <c r="AA16" s="5"/>
    </row>
    <row r="17" spans="2:35" x14ac:dyDescent="0.25">
      <c r="B17" s="2">
        <v>4000</v>
      </c>
      <c r="C17" s="2" t="s">
        <v>30</v>
      </c>
      <c r="E17" s="28" t="s">
        <v>31</v>
      </c>
      <c r="F17" s="27"/>
      <c r="G17" s="27"/>
      <c r="H17" s="27"/>
      <c r="I17" s="28">
        <v>2238</v>
      </c>
      <c r="J17" s="27"/>
      <c r="K17" s="28">
        <v>2500</v>
      </c>
      <c r="L17" s="27"/>
      <c r="M17" s="28">
        <v>262</v>
      </c>
      <c r="N17" s="27"/>
      <c r="O17" s="5"/>
      <c r="P17" s="22"/>
      <c r="Q17" s="5"/>
      <c r="R17" s="13"/>
      <c r="S17" s="13"/>
      <c r="T17" s="14">
        <v>200</v>
      </c>
      <c r="U17" s="19"/>
      <c r="V17" s="23"/>
      <c r="W17" s="5"/>
      <c r="X17" s="30"/>
      <c r="Y17" s="16"/>
      <c r="Z17" s="30">
        <v>2500</v>
      </c>
      <c r="AA17" s="5"/>
    </row>
    <row r="18" spans="2:35" x14ac:dyDescent="0.25">
      <c r="B18" s="2">
        <v>4005</v>
      </c>
      <c r="C18" s="2" t="s">
        <v>32</v>
      </c>
      <c r="E18" s="28" t="s">
        <v>31</v>
      </c>
      <c r="F18" s="27"/>
      <c r="G18" s="27"/>
      <c r="H18" s="27"/>
      <c r="I18" s="28">
        <v>0</v>
      </c>
      <c r="J18" s="27"/>
      <c r="K18" s="28">
        <v>200</v>
      </c>
      <c r="L18" s="27"/>
      <c r="M18" s="28">
        <v>200</v>
      </c>
      <c r="N18" s="27"/>
      <c r="O18" s="5"/>
      <c r="P18" s="22"/>
      <c r="Q18" s="5"/>
      <c r="R18" s="13"/>
      <c r="S18" s="13"/>
      <c r="T18" s="14">
        <v>0</v>
      </c>
      <c r="U18" s="19"/>
      <c r="V18" s="23"/>
      <c r="W18" s="5"/>
      <c r="X18" s="30"/>
      <c r="Y18" s="16"/>
      <c r="Z18" s="30"/>
      <c r="AA18" s="5"/>
    </row>
    <row r="19" spans="2:35" x14ac:dyDescent="0.25">
      <c r="B19" s="2">
        <v>4010</v>
      </c>
      <c r="C19" s="2" t="s">
        <v>33</v>
      </c>
      <c r="E19" s="28" t="s">
        <v>31</v>
      </c>
      <c r="F19" s="27"/>
      <c r="G19" s="27"/>
      <c r="H19" s="27"/>
      <c r="I19" s="28">
        <v>30</v>
      </c>
      <c r="J19" s="27"/>
      <c r="K19" s="28">
        <v>300</v>
      </c>
      <c r="L19" s="27"/>
      <c r="M19" s="28">
        <v>270</v>
      </c>
      <c r="N19" s="27"/>
      <c r="O19" s="5"/>
      <c r="P19" s="22"/>
      <c r="Q19" s="5"/>
      <c r="R19" s="13"/>
      <c r="S19" s="13"/>
      <c r="T19" s="14">
        <v>300</v>
      </c>
      <c r="U19" s="19"/>
      <c r="V19" s="23"/>
      <c r="W19" s="5"/>
      <c r="X19" s="30"/>
      <c r="Y19" s="16"/>
      <c r="Z19" s="30">
        <v>300</v>
      </c>
      <c r="AA19" s="5"/>
    </row>
    <row r="20" spans="2:35" x14ac:dyDescent="0.25">
      <c r="B20" s="2">
        <v>4020</v>
      </c>
      <c r="C20" s="2" t="s">
        <v>34</v>
      </c>
      <c r="E20" s="28" t="s">
        <v>31</v>
      </c>
      <c r="F20" s="27"/>
      <c r="G20" s="27"/>
      <c r="H20" s="27"/>
      <c r="I20" s="28">
        <v>750</v>
      </c>
      <c r="J20" s="27"/>
      <c r="K20" s="28">
        <v>1800</v>
      </c>
      <c r="L20" s="27"/>
      <c r="M20" s="28">
        <v>1050</v>
      </c>
      <c r="N20" s="27"/>
      <c r="O20" s="5"/>
      <c r="P20" s="22"/>
      <c r="Q20" s="5"/>
      <c r="R20" s="13"/>
      <c r="S20" s="13"/>
      <c r="T20" s="14">
        <v>1800</v>
      </c>
      <c r="U20" s="19"/>
      <c r="V20" s="23"/>
      <c r="W20" s="5"/>
      <c r="X20" s="30"/>
      <c r="Y20" s="16"/>
      <c r="Z20" s="30">
        <v>1800</v>
      </c>
      <c r="AA20" s="5"/>
    </row>
    <row r="21" spans="2:35" x14ac:dyDescent="0.25">
      <c r="B21" s="2">
        <v>4025</v>
      </c>
      <c r="C21" s="2" t="s">
        <v>35</v>
      </c>
      <c r="E21" s="28" t="s">
        <v>31</v>
      </c>
      <c r="F21" s="27"/>
      <c r="G21" s="27"/>
      <c r="H21" s="27"/>
      <c r="I21" s="28">
        <v>640</v>
      </c>
      <c r="J21" s="27"/>
      <c r="K21" s="28">
        <v>2000</v>
      </c>
      <c r="L21" s="27"/>
      <c r="M21" s="28">
        <v>1360</v>
      </c>
      <c r="N21" s="27"/>
      <c r="O21" s="5"/>
      <c r="P21" s="22"/>
      <c r="Q21" s="5"/>
      <c r="R21" s="13"/>
      <c r="S21" s="13"/>
      <c r="T21" s="14">
        <v>2000</v>
      </c>
      <c r="U21" s="19"/>
      <c r="V21" s="23"/>
      <c r="W21" s="5"/>
      <c r="X21" s="30"/>
      <c r="Y21" s="16"/>
      <c r="Z21" s="30">
        <v>2000</v>
      </c>
      <c r="AA21" s="5"/>
    </row>
    <row r="22" spans="2:35" x14ac:dyDescent="0.25">
      <c r="B22" s="2"/>
      <c r="C22" s="2"/>
      <c r="E22" s="28"/>
      <c r="F22" s="27"/>
      <c r="G22" s="27"/>
      <c r="H22" s="27"/>
      <c r="I22" s="28"/>
      <c r="J22" s="27"/>
      <c r="K22" s="28"/>
      <c r="L22" s="27"/>
      <c r="M22" s="28"/>
      <c r="N22" s="27"/>
      <c r="O22" s="5"/>
      <c r="P22" s="22"/>
      <c r="Q22" s="5"/>
      <c r="R22" s="14"/>
      <c r="S22" s="13"/>
      <c r="T22" s="13"/>
      <c r="U22" s="18"/>
      <c r="V22" s="22"/>
      <c r="W22" s="5"/>
      <c r="X22" s="30"/>
      <c r="Y22" s="16"/>
      <c r="Z22" s="30"/>
      <c r="AA22" s="5"/>
    </row>
    <row r="23" spans="2:35" x14ac:dyDescent="0.25">
      <c r="B23" s="1">
        <v>210</v>
      </c>
      <c r="C23" s="1" t="s">
        <v>36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"/>
      <c r="P23" s="22"/>
      <c r="Q23" s="5"/>
      <c r="R23" s="13"/>
      <c r="S23" s="13"/>
      <c r="T23" s="13"/>
      <c r="U23" s="18"/>
      <c r="V23" s="22"/>
      <c r="W23" s="5"/>
      <c r="X23" s="30"/>
      <c r="Y23" s="16"/>
      <c r="Z23" s="30"/>
      <c r="AA23" s="5"/>
    </row>
    <row r="24" spans="2:35" x14ac:dyDescent="0.25">
      <c r="B24" s="2">
        <v>4100</v>
      </c>
      <c r="C24" s="2" t="s">
        <v>37</v>
      </c>
      <c r="E24" s="28" t="s">
        <v>31</v>
      </c>
      <c r="F24" s="27"/>
      <c r="G24" s="27"/>
      <c r="H24" s="27"/>
      <c r="I24" s="28">
        <v>101226</v>
      </c>
      <c r="J24" s="27"/>
      <c r="K24" s="28">
        <v>250000</v>
      </c>
      <c r="L24" s="27"/>
      <c r="M24" s="28">
        <v>148774</v>
      </c>
      <c r="N24" s="27"/>
      <c r="O24" s="5"/>
      <c r="P24" s="22"/>
      <c r="Q24" s="5"/>
      <c r="R24" s="13"/>
      <c r="S24" s="13"/>
      <c r="T24" s="14">
        <v>310000</v>
      </c>
      <c r="U24" s="19"/>
      <c r="V24" s="23"/>
      <c r="W24" s="5"/>
      <c r="X24" s="30"/>
      <c r="Y24" s="16"/>
      <c r="Z24" s="30">
        <v>33000</v>
      </c>
      <c r="AA24" s="5"/>
    </row>
    <row r="25" spans="2:35" x14ac:dyDescent="0.25">
      <c r="B25" s="2">
        <v>4110</v>
      </c>
      <c r="C25" s="2" t="s">
        <v>38</v>
      </c>
      <c r="E25" s="28" t="s">
        <v>31</v>
      </c>
      <c r="F25" s="27"/>
      <c r="G25" s="27"/>
      <c r="H25" s="27"/>
      <c r="I25" s="28">
        <v>29985</v>
      </c>
      <c r="J25" s="27"/>
      <c r="K25" s="28">
        <v>53000</v>
      </c>
      <c r="L25" s="27"/>
      <c r="M25" s="28">
        <v>23015</v>
      </c>
      <c r="N25" s="27"/>
      <c r="O25" s="5"/>
      <c r="P25" s="22"/>
      <c r="Q25" s="5"/>
      <c r="R25" s="13"/>
      <c r="S25" s="13"/>
      <c r="T25" s="14">
        <v>70000</v>
      </c>
      <c r="U25" s="19"/>
      <c r="V25" s="23"/>
      <c r="W25" s="5"/>
      <c r="X25" s="30"/>
      <c r="Y25" s="16"/>
      <c r="Z25" s="30">
        <v>75000</v>
      </c>
      <c r="AA25" s="5"/>
      <c r="AB25" s="68" t="s">
        <v>285</v>
      </c>
      <c r="AC25" s="68"/>
      <c r="AD25" s="68"/>
      <c r="AE25" s="68"/>
      <c r="AF25" s="68"/>
      <c r="AG25" s="68"/>
      <c r="AH25" s="68"/>
      <c r="AI25" s="68"/>
    </row>
    <row r="26" spans="2:35" x14ac:dyDescent="0.25">
      <c r="B26" s="2">
        <v>4115</v>
      </c>
      <c r="C26" s="2" t="s">
        <v>39</v>
      </c>
      <c r="E26" s="28" t="s">
        <v>31</v>
      </c>
      <c r="F26" s="27"/>
      <c r="G26" s="27"/>
      <c r="H26" s="27"/>
      <c r="I26" s="28">
        <v>30961</v>
      </c>
      <c r="J26" s="27"/>
      <c r="K26" s="28">
        <v>44000</v>
      </c>
      <c r="L26" s="27"/>
      <c r="M26" s="28">
        <v>13039</v>
      </c>
      <c r="N26" s="27"/>
      <c r="O26" s="5"/>
      <c r="P26" s="22"/>
      <c r="Q26" s="5"/>
      <c r="R26" s="13"/>
      <c r="S26" s="13"/>
      <c r="T26" s="14">
        <v>60000</v>
      </c>
      <c r="U26" s="19"/>
      <c r="V26" s="23"/>
      <c r="W26" s="5"/>
      <c r="X26" s="30"/>
      <c r="Y26" s="16"/>
      <c r="Z26" s="30">
        <v>65000</v>
      </c>
      <c r="AA26" s="5"/>
      <c r="AB26" s="68"/>
      <c r="AC26" s="68"/>
      <c r="AD26" s="68"/>
      <c r="AE26" s="68"/>
      <c r="AF26" s="68"/>
      <c r="AG26" s="68"/>
      <c r="AH26" s="68"/>
      <c r="AI26" s="68"/>
    </row>
    <row r="27" spans="2:35" x14ac:dyDescent="0.25">
      <c r="B27" s="2">
        <v>4120</v>
      </c>
      <c r="C27" s="42" t="s">
        <v>40</v>
      </c>
      <c r="E27" s="28" t="s">
        <v>31</v>
      </c>
      <c r="F27" s="27"/>
      <c r="G27" s="27"/>
      <c r="H27" s="27"/>
      <c r="I27" s="28">
        <v>7433</v>
      </c>
      <c r="J27" s="27"/>
      <c r="K27" s="28">
        <v>8000</v>
      </c>
      <c r="L27" s="27"/>
      <c r="M27" s="28">
        <v>567</v>
      </c>
      <c r="N27" s="27"/>
      <c r="O27" s="5"/>
      <c r="P27" s="22"/>
      <c r="Q27" s="5"/>
      <c r="R27" s="13"/>
      <c r="S27" s="13"/>
      <c r="T27" s="14">
        <v>12000</v>
      </c>
      <c r="U27" s="19"/>
      <c r="V27" s="23"/>
      <c r="W27" s="5"/>
      <c r="X27" s="30"/>
      <c r="Y27" s="16"/>
      <c r="Z27" s="30">
        <v>15000</v>
      </c>
      <c r="AA27" s="5"/>
      <c r="AB27" s="68"/>
      <c r="AC27" s="68"/>
      <c r="AD27" s="68"/>
      <c r="AE27" s="68"/>
      <c r="AF27" s="68"/>
      <c r="AG27" s="68"/>
      <c r="AH27" s="68"/>
      <c r="AI27" s="68"/>
    </row>
    <row r="28" spans="2:35" x14ac:dyDescent="0.25">
      <c r="B28" s="2">
        <v>4130</v>
      </c>
      <c r="C28" s="42"/>
      <c r="E28" s="28" t="s">
        <v>31</v>
      </c>
      <c r="F28" s="27"/>
      <c r="G28" s="27"/>
      <c r="H28" s="27"/>
      <c r="I28" s="28">
        <v>190</v>
      </c>
      <c r="J28" s="27"/>
      <c r="K28" s="28">
        <v>3000</v>
      </c>
      <c r="L28" s="27"/>
      <c r="M28" s="28">
        <v>2810</v>
      </c>
      <c r="N28" s="27"/>
      <c r="O28" s="5"/>
      <c r="P28" s="22"/>
      <c r="Q28" s="5"/>
      <c r="R28" s="13"/>
      <c r="S28" s="13"/>
      <c r="T28" s="14"/>
      <c r="U28" s="19"/>
      <c r="V28" s="23"/>
      <c r="W28" s="5"/>
      <c r="X28" s="30"/>
      <c r="Y28" s="16"/>
      <c r="Z28" s="30"/>
      <c r="AA28" s="5"/>
      <c r="AB28" s="68"/>
      <c r="AC28" s="68"/>
      <c r="AD28" s="68"/>
      <c r="AE28" s="68"/>
      <c r="AF28" s="68"/>
      <c r="AG28" s="68"/>
      <c r="AH28" s="68"/>
      <c r="AI28" s="68"/>
    </row>
    <row r="29" spans="2:35" x14ac:dyDescent="0.25">
      <c r="B29" s="2">
        <v>4135</v>
      </c>
      <c r="C29" s="2" t="s">
        <v>41</v>
      </c>
      <c r="E29" s="28" t="s">
        <v>31</v>
      </c>
      <c r="F29" s="27"/>
      <c r="G29" s="27"/>
      <c r="H29" s="27"/>
      <c r="I29" s="28">
        <v>555</v>
      </c>
      <c r="J29" s="27"/>
      <c r="K29" s="28">
        <v>3000</v>
      </c>
      <c r="L29" s="27"/>
      <c r="M29" s="28">
        <v>2445</v>
      </c>
      <c r="N29" s="27"/>
      <c r="O29" s="5"/>
      <c r="P29" s="22"/>
      <c r="Q29" s="5"/>
      <c r="R29" s="13"/>
      <c r="S29" s="13"/>
      <c r="T29" s="14">
        <v>5000</v>
      </c>
      <c r="U29" s="19"/>
      <c r="V29" s="23"/>
      <c r="W29" s="5"/>
      <c r="X29" s="30"/>
      <c r="Y29" s="16"/>
      <c r="Z29" s="30">
        <v>3500</v>
      </c>
      <c r="AA29" s="5"/>
      <c r="AB29" s="68"/>
      <c r="AC29" s="68"/>
      <c r="AD29" s="68"/>
      <c r="AE29" s="68"/>
      <c r="AF29" s="68"/>
      <c r="AG29" s="68"/>
      <c r="AH29" s="68"/>
      <c r="AI29" s="68"/>
    </row>
    <row r="30" spans="2:35" x14ac:dyDescent="0.25">
      <c r="B30" s="2">
        <v>4141</v>
      </c>
      <c r="C30" s="2" t="s">
        <v>42</v>
      </c>
      <c r="E30" s="28" t="s">
        <v>31</v>
      </c>
      <c r="F30" s="27"/>
      <c r="G30" s="27"/>
      <c r="H30" s="27"/>
      <c r="I30" s="28">
        <v>0</v>
      </c>
      <c r="J30" s="27"/>
      <c r="K30" s="28">
        <v>4200</v>
      </c>
      <c r="L30" s="27"/>
      <c r="M30" s="28">
        <v>4200</v>
      </c>
      <c r="N30" s="27"/>
      <c r="O30" s="5"/>
      <c r="P30" s="22"/>
      <c r="Q30" s="5"/>
      <c r="R30" s="13"/>
      <c r="S30" s="13"/>
      <c r="T30" s="14">
        <v>4200</v>
      </c>
      <c r="U30" s="19"/>
      <c r="V30" s="23"/>
      <c r="W30" s="5"/>
      <c r="X30" s="30"/>
      <c r="Y30" s="16"/>
      <c r="Z30" s="30">
        <v>4300</v>
      </c>
      <c r="AA30" s="5"/>
      <c r="AB30" s="68"/>
      <c r="AC30" s="68"/>
      <c r="AD30" s="68"/>
      <c r="AE30" s="68"/>
      <c r="AF30" s="68"/>
      <c r="AG30" s="68"/>
      <c r="AH30" s="68"/>
      <c r="AI30" s="68"/>
    </row>
    <row r="31" spans="2:35" x14ac:dyDescent="0.25">
      <c r="B31" s="2">
        <v>4142</v>
      </c>
      <c r="C31" s="2" t="s">
        <v>43</v>
      </c>
      <c r="E31" s="28" t="s">
        <v>31</v>
      </c>
      <c r="F31" s="27"/>
      <c r="G31" s="27"/>
      <c r="H31" s="27"/>
      <c r="I31" s="28">
        <v>16</v>
      </c>
      <c r="J31" s="27"/>
      <c r="K31" s="28">
        <v>200</v>
      </c>
      <c r="L31" s="27"/>
      <c r="M31" s="28">
        <v>184</v>
      </c>
      <c r="N31" s="27"/>
      <c r="O31" s="5"/>
      <c r="P31" s="22"/>
      <c r="Q31" s="5"/>
      <c r="R31" s="13"/>
      <c r="S31" s="13"/>
      <c r="T31" s="14">
        <v>200</v>
      </c>
      <c r="U31" s="19"/>
      <c r="V31" s="23"/>
      <c r="W31" s="5"/>
      <c r="X31" s="30"/>
      <c r="Y31" s="16"/>
      <c r="Z31" s="30">
        <v>200</v>
      </c>
      <c r="AA31" s="5"/>
      <c r="AB31" s="68"/>
      <c r="AC31" s="68"/>
      <c r="AD31" s="68"/>
      <c r="AE31" s="68"/>
      <c r="AF31" s="68"/>
      <c r="AG31" s="68"/>
      <c r="AH31" s="68"/>
      <c r="AI31" s="68"/>
    </row>
    <row r="32" spans="2:35" x14ac:dyDescent="0.25">
      <c r="B32" s="2">
        <v>4165</v>
      </c>
      <c r="C32" s="2" t="s">
        <v>44</v>
      </c>
      <c r="E32" s="28" t="s">
        <v>31</v>
      </c>
      <c r="F32" s="27"/>
      <c r="G32" s="27"/>
      <c r="H32" s="27"/>
      <c r="I32" s="28">
        <v>4231</v>
      </c>
      <c r="J32" s="27"/>
      <c r="K32" s="28">
        <v>7000</v>
      </c>
      <c r="L32" s="27"/>
      <c r="M32" s="28">
        <v>2769</v>
      </c>
      <c r="N32" s="27"/>
      <c r="O32" s="5"/>
      <c r="P32" s="22">
        <v>1500</v>
      </c>
      <c r="Q32" s="5"/>
      <c r="R32" s="13"/>
      <c r="S32" s="13"/>
      <c r="T32" s="14">
        <v>7000</v>
      </c>
      <c r="U32" s="19"/>
      <c r="V32" s="23"/>
      <c r="W32" s="5"/>
      <c r="X32" s="30"/>
      <c r="Y32" s="16"/>
      <c r="Z32" s="30">
        <v>7000</v>
      </c>
      <c r="AA32" s="5"/>
      <c r="AB32" s="68"/>
      <c r="AC32" s="68"/>
      <c r="AD32" s="68"/>
      <c r="AE32" s="68"/>
      <c r="AF32" s="68"/>
      <c r="AG32" s="68"/>
      <c r="AH32" s="68"/>
      <c r="AI32" s="68"/>
    </row>
    <row r="33" spans="2:35" x14ac:dyDescent="0.25"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"/>
      <c r="P33" s="22"/>
      <c r="Q33" s="5"/>
      <c r="R33" s="13"/>
      <c r="S33" s="13"/>
      <c r="T33" s="13"/>
      <c r="U33" s="18"/>
      <c r="V33" s="22"/>
      <c r="W33" s="5"/>
      <c r="X33" s="30"/>
      <c r="Y33" s="16"/>
      <c r="Z33" s="30"/>
      <c r="AA33" s="5"/>
      <c r="AB33" s="68"/>
      <c r="AC33" s="68"/>
      <c r="AD33" s="68"/>
      <c r="AE33" s="68"/>
      <c r="AF33" s="68"/>
      <c r="AG33" s="68"/>
      <c r="AH33" s="68"/>
      <c r="AI33" s="68"/>
    </row>
    <row r="34" spans="2:35" x14ac:dyDescent="0.25">
      <c r="B34" s="1">
        <v>220</v>
      </c>
      <c r="C34" s="1" t="s">
        <v>45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5"/>
      <c r="P34" s="22"/>
      <c r="Q34" s="5"/>
      <c r="R34" s="13"/>
      <c r="S34" s="13"/>
      <c r="T34" s="13"/>
      <c r="U34" s="18"/>
      <c r="V34" s="22"/>
      <c r="W34" s="5"/>
      <c r="X34" s="30"/>
      <c r="Y34" s="16"/>
      <c r="Z34" s="30"/>
      <c r="AA34" s="5"/>
      <c r="AB34" s="68"/>
      <c r="AC34" s="68"/>
      <c r="AD34" s="68"/>
      <c r="AE34" s="68"/>
      <c r="AF34" s="68"/>
      <c r="AG34" s="68"/>
      <c r="AH34" s="68"/>
      <c r="AI34" s="68"/>
    </row>
    <row r="35" spans="2:35" x14ac:dyDescent="0.25">
      <c r="B35" s="2">
        <v>4105</v>
      </c>
      <c r="C35" s="2" t="s">
        <v>46</v>
      </c>
      <c r="E35" s="28" t="s">
        <v>31</v>
      </c>
      <c r="F35" s="27"/>
      <c r="G35" s="27"/>
      <c r="H35" s="27"/>
      <c r="I35" s="28">
        <v>129</v>
      </c>
      <c r="J35" s="27"/>
      <c r="K35" s="28">
        <v>500</v>
      </c>
      <c r="L35" s="27"/>
      <c r="M35" s="28">
        <v>371</v>
      </c>
      <c r="N35" s="27"/>
      <c r="O35" s="5"/>
      <c r="P35" s="22"/>
      <c r="Q35" s="5"/>
      <c r="R35" s="13"/>
      <c r="S35" s="13"/>
      <c r="T35" s="14">
        <v>500</v>
      </c>
      <c r="U35" s="19"/>
      <c r="V35" s="23"/>
      <c r="W35" s="5"/>
      <c r="X35" s="30"/>
      <c r="Y35" s="16"/>
      <c r="Z35" s="30">
        <v>500</v>
      </c>
      <c r="AA35" s="5"/>
      <c r="AB35" s="68"/>
      <c r="AC35" s="68"/>
      <c r="AD35" s="68"/>
      <c r="AE35" s="68"/>
      <c r="AF35" s="68"/>
      <c r="AG35" s="68"/>
      <c r="AH35" s="68"/>
      <c r="AI35" s="68"/>
    </row>
    <row r="36" spans="2:35" x14ac:dyDescent="0.25">
      <c r="B36" s="2">
        <v>4145</v>
      </c>
      <c r="C36" s="2" t="s">
        <v>47</v>
      </c>
      <c r="E36" s="28" t="s">
        <v>31</v>
      </c>
      <c r="F36" s="27"/>
      <c r="G36" s="27"/>
      <c r="H36" s="27"/>
      <c r="I36" s="28">
        <v>5282</v>
      </c>
      <c r="J36" s="27"/>
      <c r="K36" s="28">
        <v>6000</v>
      </c>
      <c r="L36" s="27"/>
      <c r="M36" s="28">
        <v>718</v>
      </c>
      <c r="N36" s="27"/>
      <c r="O36" s="5"/>
      <c r="P36" s="22"/>
      <c r="Q36" s="5"/>
      <c r="R36" s="13"/>
      <c r="S36" s="13"/>
      <c r="T36" s="14">
        <v>12000</v>
      </c>
      <c r="U36" s="19"/>
      <c r="V36" s="23"/>
      <c r="W36" s="5"/>
      <c r="X36" s="30"/>
      <c r="Y36" s="16"/>
      <c r="Z36" s="30">
        <v>15000</v>
      </c>
      <c r="AA36" s="5"/>
      <c r="AB36" s="68"/>
      <c r="AC36" s="68"/>
      <c r="AD36" s="68"/>
      <c r="AE36" s="68"/>
      <c r="AF36" s="68"/>
      <c r="AG36" s="68"/>
      <c r="AH36" s="68"/>
      <c r="AI36" s="68"/>
    </row>
    <row r="37" spans="2:35" x14ac:dyDescent="0.25">
      <c r="B37" s="2">
        <v>4150</v>
      </c>
      <c r="C37" s="2" t="s">
        <v>48</v>
      </c>
      <c r="E37" s="28" t="s">
        <v>31</v>
      </c>
      <c r="F37" s="27"/>
      <c r="G37" s="27"/>
      <c r="H37" s="27"/>
      <c r="I37" s="28">
        <v>3519</v>
      </c>
      <c r="J37" s="27"/>
      <c r="K37" s="28">
        <v>3000</v>
      </c>
      <c r="L37" s="27"/>
      <c r="M37" s="28" t="s">
        <v>49</v>
      </c>
      <c r="N37" s="27"/>
      <c r="O37" s="5"/>
      <c r="P37" s="22"/>
      <c r="Q37" s="5"/>
      <c r="R37" s="13"/>
      <c r="S37" s="13"/>
      <c r="T37" s="14">
        <v>5000</v>
      </c>
      <c r="U37" s="19"/>
      <c r="V37" s="23"/>
      <c r="W37" s="5"/>
      <c r="X37" s="30"/>
      <c r="Y37" s="16"/>
      <c r="Z37" s="30">
        <v>4000</v>
      </c>
      <c r="AA37" s="5"/>
      <c r="AB37" s="68"/>
      <c r="AC37" s="68"/>
      <c r="AD37" s="68"/>
      <c r="AE37" s="68"/>
      <c r="AF37" s="68"/>
      <c r="AG37" s="68"/>
      <c r="AH37" s="68"/>
      <c r="AI37" s="68"/>
    </row>
    <row r="38" spans="2:35" x14ac:dyDescent="0.25">
      <c r="B38" s="2">
        <v>4155</v>
      </c>
      <c r="C38" s="2" t="s">
        <v>50</v>
      </c>
      <c r="E38" s="28" t="s">
        <v>31</v>
      </c>
      <c r="F38" s="27"/>
      <c r="G38" s="27"/>
      <c r="H38" s="27"/>
      <c r="I38" s="28">
        <v>0</v>
      </c>
      <c r="J38" s="27"/>
      <c r="K38" s="28">
        <v>8000</v>
      </c>
      <c r="L38" s="27"/>
      <c r="M38" s="28">
        <v>8000</v>
      </c>
      <c r="N38" s="27"/>
      <c r="O38" s="5"/>
      <c r="P38" s="22">
        <v>16000</v>
      </c>
      <c r="Q38" s="5"/>
      <c r="R38" s="13"/>
      <c r="S38" s="13"/>
      <c r="T38" s="14">
        <v>7000</v>
      </c>
      <c r="U38" s="19"/>
      <c r="V38" s="23"/>
      <c r="W38" s="5"/>
      <c r="X38" s="30"/>
      <c r="Y38" s="16"/>
      <c r="Z38" s="30">
        <v>7000</v>
      </c>
      <c r="AA38" s="5"/>
      <c r="AB38" s="68"/>
      <c r="AC38" s="68"/>
      <c r="AD38" s="68"/>
      <c r="AE38" s="68"/>
      <c r="AF38" s="68"/>
      <c r="AG38" s="68"/>
      <c r="AH38" s="68"/>
      <c r="AI38" s="68"/>
    </row>
    <row r="39" spans="2:35" x14ac:dyDescent="0.25">
      <c r="B39" s="2">
        <v>4160</v>
      </c>
      <c r="C39" s="2" t="s">
        <v>51</v>
      </c>
      <c r="E39" s="28" t="s">
        <v>31</v>
      </c>
      <c r="F39" s="27"/>
      <c r="G39" s="27"/>
      <c r="H39" s="27"/>
      <c r="I39" s="28">
        <v>65</v>
      </c>
      <c r="J39" s="27"/>
      <c r="K39" s="28">
        <v>100</v>
      </c>
      <c r="L39" s="27"/>
      <c r="M39" s="28">
        <v>35</v>
      </c>
      <c r="N39" s="27"/>
      <c r="O39" s="5"/>
      <c r="P39" s="22"/>
      <c r="Q39" s="5"/>
      <c r="R39" s="13"/>
      <c r="S39" s="13"/>
      <c r="T39" s="14">
        <v>100</v>
      </c>
      <c r="U39" s="19"/>
      <c r="V39" s="23"/>
      <c r="W39" s="5"/>
      <c r="X39" s="30"/>
      <c r="Y39" s="16"/>
      <c r="Z39" s="30">
        <v>100</v>
      </c>
      <c r="AA39" s="5"/>
      <c r="AB39" s="68"/>
      <c r="AC39" s="68"/>
      <c r="AD39" s="68"/>
      <c r="AE39" s="68"/>
      <c r="AF39" s="68"/>
      <c r="AG39" s="68"/>
      <c r="AH39" s="68"/>
      <c r="AI39" s="68"/>
    </row>
    <row r="40" spans="2:35" x14ac:dyDescent="0.25">
      <c r="B40" s="2">
        <v>4161</v>
      </c>
      <c r="C40" s="2" t="s">
        <v>52</v>
      </c>
      <c r="E40" s="28" t="s">
        <v>31</v>
      </c>
      <c r="F40" s="27"/>
      <c r="G40" s="27"/>
      <c r="H40" s="27"/>
      <c r="I40" s="28">
        <v>1</v>
      </c>
      <c r="J40" s="27"/>
      <c r="K40" s="28">
        <v>0</v>
      </c>
      <c r="L40" s="27"/>
      <c r="M40" s="28" t="s">
        <v>53</v>
      </c>
      <c r="N40" s="27"/>
      <c r="O40" s="5"/>
      <c r="P40" s="22"/>
      <c r="Q40" s="5"/>
      <c r="R40" s="13"/>
      <c r="S40" s="13"/>
      <c r="T40" s="14">
        <v>10</v>
      </c>
      <c r="U40" s="19"/>
      <c r="V40" s="23"/>
      <c r="W40" s="5"/>
      <c r="X40" s="30"/>
      <c r="Y40" s="16"/>
      <c r="Z40" s="30">
        <v>10</v>
      </c>
      <c r="AA40" s="5"/>
      <c r="AB40" s="68"/>
      <c r="AC40" s="68"/>
      <c r="AD40" s="68"/>
      <c r="AE40" s="68"/>
      <c r="AF40" s="68"/>
      <c r="AG40" s="68"/>
      <c r="AH40" s="68"/>
      <c r="AI40" s="68"/>
    </row>
    <row r="41" spans="2:35" x14ac:dyDescent="0.25">
      <c r="B41" s="2">
        <v>4180</v>
      </c>
      <c r="C41" s="2" t="s">
        <v>54</v>
      </c>
      <c r="E41" s="28" t="s">
        <v>31</v>
      </c>
      <c r="F41" s="27"/>
      <c r="G41" s="27"/>
      <c r="H41" s="27"/>
      <c r="I41" s="28">
        <v>829</v>
      </c>
      <c r="J41" s="27"/>
      <c r="K41" s="28">
        <v>1600</v>
      </c>
      <c r="L41" s="27"/>
      <c r="M41" s="28">
        <v>771</v>
      </c>
      <c r="N41" s="27"/>
      <c r="O41" s="5"/>
      <c r="P41" s="22"/>
      <c r="Q41" s="5"/>
      <c r="R41" s="13"/>
      <c r="S41" s="13"/>
      <c r="T41" s="14">
        <v>1600</v>
      </c>
      <c r="U41" s="19"/>
      <c r="V41" s="23"/>
      <c r="W41" s="5"/>
      <c r="X41" s="30"/>
      <c r="Y41" s="16"/>
      <c r="Z41" s="30">
        <v>1600</v>
      </c>
      <c r="AA41" s="5"/>
    </row>
    <row r="42" spans="2:35" x14ac:dyDescent="0.25">
      <c r="B42" s="2">
        <v>4220</v>
      </c>
      <c r="C42" s="2" t="s">
        <v>55</v>
      </c>
      <c r="E42" s="28" t="s">
        <v>31</v>
      </c>
      <c r="F42" s="27"/>
      <c r="G42" s="27"/>
      <c r="H42" s="27"/>
      <c r="I42" s="28">
        <v>1359</v>
      </c>
      <c r="J42" s="27"/>
      <c r="K42" s="28">
        <v>2500</v>
      </c>
      <c r="L42" s="27"/>
      <c r="M42" s="28">
        <v>1141</v>
      </c>
      <c r="N42" s="27"/>
      <c r="O42" s="5"/>
      <c r="P42" s="22"/>
      <c r="Q42" s="5"/>
      <c r="R42" s="13"/>
      <c r="S42" s="13"/>
      <c r="T42" s="14">
        <v>2500</v>
      </c>
      <c r="U42" s="19"/>
      <c r="V42" s="23"/>
      <c r="W42" s="5"/>
      <c r="X42" s="30"/>
      <c r="Y42" s="16"/>
      <c r="Z42" s="30">
        <v>2500</v>
      </c>
      <c r="AA42" s="5"/>
    </row>
    <row r="43" spans="2:35" x14ac:dyDescent="0.25">
      <c r="B43" s="2">
        <v>4225</v>
      </c>
      <c r="C43" s="2" t="s">
        <v>56</v>
      </c>
      <c r="E43" s="28" t="s">
        <v>31</v>
      </c>
      <c r="F43" s="27"/>
      <c r="G43" s="27"/>
      <c r="H43" s="27"/>
      <c r="I43" s="28">
        <v>2633</v>
      </c>
      <c r="J43" s="27"/>
      <c r="K43" s="28">
        <v>5000</v>
      </c>
      <c r="L43" s="27"/>
      <c r="M43" s="28">
        <v>2367</v>
      </c>
      <c r="N43" s="27"/>
      <c r="O43" s="5"/>
      <c r="P43" s="22"/>
      <c r="Q43" s="5"/>
      <c r="R43" s="13"/>
      <c r="S43" s="13"/>
      <c r="T43" s="14">
        <v>5000</v>
      </c>
      <c r="U43" s="19"/>
      <c r="V43" s="23"/>
      <c r="W43" s="5"/>
      <c r="X43" s="30"/>
      <c r="Y43" s="16"/>
      <c r="Z43" s="30">
        <v>5000</v>
      </c>
      <c r="AA43" s="5"/>
    </row>
    <row r="44" spans="2:35" x14ac:dyDescent="0.25">
      <c r="B44" s="2">
        <v>4227</v>
      </c>
      <c r="C44" s="2" t="s">
        <v>57</v>
      </c>
      <c r="E44" s="28" t="s">
        <v>31</v>
      </c>
      <c r="F44" s="27"/>
      <c r="G44" s="27"/>
      <c r="H44" s="27"/>
      <c r="I44" s="28">
        <v>130</v>
      </c>
      <c r="J44" s="27"/>
      <c r="K44" s="28">
        <v>500</v>
      </c>
      <c r="L44" s="27"/>
      <c r="M44" s="28">
        <v>370</v>
      </c>
      <c r="N44" s="27"/>
      <c r="O44" s="5"/>
      <c r="P44" s="22"/>
      <c r="Q44" s="5"/>
      <c r="R44" s="13"/>
      <c r="S44" s="13"/>
      <c r="T44" s="14">
        <v>0</v>
      </c>
      <c r="U44" s="19"/>
      <c r="V44" s="23"/>
      <c r="W44" s="5"/>
      <c r="X44" s="30"/>
      <c r="Y44" s="16"/>
      <c r="Z44" s="30">
        <v>0</v>
      </c>
      <c r="AA44" s="5"/>
    </row>
    <row r="45" spans="2:35" x14ac:dyDescent="0.25">
      <c r="B45" s="2">
        <v>4230</v>
      </c>
      <c r="C45" s="2" t="s">
        <v>58</v>
      </c>
      <c r="E45" s="28" t="s">
        <v>31</v>
      </c>
      <c r="F45" s="27"/>
      <c r="G45" s="27"/>
      <c r="H45" s="27"/>
      <c r="I45" s="28">
        <v>868</v>
      </c>
      <c r="J45" s="27"/>
      <c r="K45" s="28">
        <v>2200</v>
      </c>
      <c r="L45" s="27"/>
      <c r="M45" s="28">
        <v>1332</v>
      </c>
      <c r="N45" s="27"/>
      <c r="O45" s="5"/>
      <c r="P45" s="22"/>
      <c r="Q45" s="5"/>
      <c r="R45" s="13"/>
      <c r="S45" s="13"/>
      <c r="T45" s="14">
        <v>2200</v>
      </c>
      <c r="U45" s="19"/>
      <c r="V45" s="23"/>
      <c r="W45" s="5"/>
      <c r="X45" s="30"/>
      <c r="Y45" s="16"/>
      <c r="Z45" s="30">
        <v>2200</v>
      </c>
      <c r="AA45" s="5"/>
    </row>
    <row r="46" spans="2:35" x14ac:dyDescent="0.25">
      <c r="B46" s="2">
        <v>4234</v>
      </c>
      <c r="C46" s="2" t="s">
        <v>59</v>
      </c>
      <c r="E46" s="28" t="s">
        <v>31</v>
      </c>
      <c r="F46" s="27"/>
      <c r="G46" s="27"/>
      <c r="H46" s="27"/>
      <c r="I46" s="28">
        <v>1225</v>
      </c>
      <c r="J46" s="27"/>
      <c r="K46" s="28">
        <v>2200</v>
      </c>
      <c r="L46" s="27"/>
      <c r="M46" s="28">
        <v>975</v>
      </c>
      <c r="N46" s="27"/>
      <c r="O46" s="5"/>
      <c r="P46" s="22"/>
      <c r="Q46" s="5"/>
      <c r="R46" s="13"/>
      <c r="S46" s="13"/>
      <c r="T46" s="14">
        <v>2200</v>
      </c>
      <c r="U46" s="19"/>
      <c r="V46" s="23"/>
      <c r="W46" s="5"/>
      <c r="X46" s="30"/>
      <c r="Y46" s="16"/>
      <c r="Z46" s="30">
        <v>2200</v>
      </c>
      <c r="AA46" s="5"/>
    </row>
    <row r="47" spans="2:35" x14ac:dyDescent="0.25">
      <c r="B47" s="2">
        <v>4235</v>
      </c>
      <c r="C47" s="2" t="s">
        <v>60</v>
      </c>
      <c r="E47" s="28" t="s">
        <v>31</v>
      </c>
      <c r="F47" s="27"/>
      <c r="G47" s="27"/>
      <c r="H47" s="27"/>
      <c r="I47" s="28">
        <v>123</v>
      </c>
      <c r="J47" s="27"/>
      <c r="K47" s="28">
        <v>500</v>
      </c>
      <c r="L47" s="27"/>
      <c r="M47" s="28">
        <v>377</v>
      </c>
      <c r="N47" s="27"/>
      <c r="O47" s="5"/>
      <c r="P47" s="22"/>
      <c r="Q47" s="5"/>
      <c r="R47" s="13"/>
      <c r="S47" s="13"/>
      <c r="T47" s="14">
        <v>500</v>
      </c>
      <c r="U47" s="19"/>
      <c r="V47" s="23"/>
      <c r="W47" s="5"/>
      <c r="X47" s="30"/>
      <c r="Y47" s="16"/>
      <c r="Z47" s="30">
        <v>500</v>
      </c>
      <c r="AA47" s="5"/>
    </row>
    <row r="48" spans="2:35" x14ac:dyDescent="0.25">
      <c r="B48" s="2">
        <v>4245</v>
      </c>
      <c r="C48" s="2" t="s">
        <v>61</v>
      </c>
      <c r="E48" s="28" t="s">
        <v>31</v>
      </c>
      <c r="F48" s="27"/>
      <c r="G48" s="27"/>
      <c r="H48" s="27"/>
      <c r="I48" s="28">
        <v>69</v>
      </c>
      <c r="J48" s="27"/>
      <c r="K48" s="28">
        <v>500</v>
      </c>
      <c r="L48" s="27"/>
      <c r="M48" s="28">
        <v>431</v>
      </c>
      <c r="N48" s="27"/>
      <c r="O48" s="5"/>
      <c r="P48" s="22"/>
      <c r="Q48" s="5"/>
      <c r="R48" s="13"/>
      <c r="S48" s="13"/>
      <c r="T48" s="14">
        <v>500</v>
      </c>
      <c r="U48" s="19"/>
      <c r="V48" s="23"/>
      <c r="W48" s="5"/>
      <c r="X48" s="30"/>
      <c r="Y48" s="16"/>
      <c r="Z48" s="30">
        <v>500</v>
      </c>
      <c r="AA48" s="5"/>
    </row>
    <row r="49" spans="2:27" x14ac:dyDescent="0.25">
      <c r="B49" s="2">
        <v>4250</v>
      </c>
      <c r="C49" s="2" t="s">
        <v>62</v>
      </c>
      <c r="E49" s="28" t="s">
        <v>31</v>
      </c>
      <c r="F49" s="27"/>
      <c r="G49" s="27"/>
      <c r="H49" s="27"/>
      <c r="I49" s="28">
        <v>4566</v>
      </c>
      <c r="J49" s="27"/>
      <c r="K49" s="28">
        <v>8000</v>
      </c>
      <c r="L49" s="27"/>
      <c r="M49" s="28">
        <v>3434</v>
      </c>
      <c r="N49" s="27"/>
      <c r="O49" s="5"/>
      <c r="P49" s="22"/>
      <c r="Q49" s="5"/>
      <c r="R49" s="13"/>
      <c r="S49" s="13"/>
      <c r="T49" s="14">
        <v>8000</v>
      </c>
      <c r="U49" s="19"/>
      <c r="V49" s="23"/>
      <c r="W49" s="5"/>
      <c r="X49" s="30"/>
      <c r="Y49" s="16"/>
      <c r="Z49" s="30">
        <v>8000</v>
      </c>
      <c r="AA49" s="5"/>
    </row>
    <row r="50" spans="2:27" x14ac:dyDescent="0.25">
      <c r="B50" s="2">
        <v>4650</v>
      </c>
      <c r="C50" s="2" t="s">
        <v>63</v>
      </c>
      <c r="E50" s="28" t="s">
        <v>31</v>
      </c>
      <c r="F50" s="27"/>
      <c r="G50" s="27"/>
      <c r="H50" s="27"/>
      <c r="I50" s="28">
        <v>95</v>
      </c>
      <c r="J50" s="27"/>
      <c r="K50" s="28">
        <v>200</v>
      </c>
      <c r="L50" s="27"/>
      <c r="M50" s="28">
        <v>105</v>
      </c>
      <c r="N50" s="27"/>
      <c r="O50" s="5"/>
      <c r="P50" s="22"/>
      <c r="Q50" s="5"/>
      <c r="R50" s="13"/>
      <c r="S50" s="13"/>
      <c r="T50" s="14">
        <v>200</v>
      </c>
      <c r="U50" s="19"/>
      <c r="V50" s="23"/>
      <c r="W50" s="5"/>
      <c r="X50" s="30"/>
      <c r="Y50" s="16"/>
      <c r="Z50" s="30">
        <v>200</v>
      </c>
      <c r="AA50" s="5"/>
    </row>
    <row r="51" spans="2:27" x14ac:dyDescent="0.25">
      <c r="B51" s="2">
        <v>4950</v>
      </c>
      <c r="C51" s="2" t="s">
        <v>64</v>
      </c>
      <c r="E51" s="28" t="s">
        <v>31</v>
      </c>
      <c r="F51" s="27"/>
      <c r="G51" s="27"/>
      <c r="H51" s="27"/>
      <c r="I51" s="28">
        <v>2487</v>
      </c>
      <c r="J51" s="27"/>
      <c r="K51" s="28">
        <v>3000</v>
      </c>
      <c r="L51" s="27"/>
      <c r="M51" s="28">
        <v>513</v>
      </c>
      <c r="N51" s="27"/>
      <c r="O51" s="5"/>
      <c r="P51" s="22"/>
      <c r="Q51" s="5"/>
      <c r="R51" s="13"/>
      <c r="S51" s="13"/>
      <c r="T51" s="14">
        <v>3000</v>
      </c>
      <c r="U51" s="19"/>
      <c r="V51" s="23"/>
      <c r="W51" s="5"/>
      <c r="X51" s="30"/>
      <c r="Y51" s="16"/>
      <c r="Z51" s="30">
        <v>3000</v>
      </c>
      <c r="AA51" s="5"/>
    </row>
    <row r="52" spans="2:27" x14ac:dyDescent="0.25">
      <c r="B52" s="2">
        <v>4955</v>
      </c>
      <c r="C52" s="2" t="s">
        <v>65</v>
      </c>
      <c r="E52" s="28" t="s">
        <v>31</v>
      </c>
      <c r="F52" s="27"/>
      <c r="G52" s="27"/>
      <c r="H52" s="27"/>
      <c r="I52" s="28">
        <v>50</v>
      </c>
      <c r="J52" s="27"/>
      <c r="K52" s="28">
        <v>0</v>
      </c>
      <c r="L52" s="27"/>
      <c r="M52" s="28" t="s">
        <v>66</v>
      </c>
      <c r="N52" s="27"/>
      <c r="O52" s="5"/>
      <c r="P52" s="22"/>
      <c r="Q52" s="5"/>
      <c r="R52" s="13"/>
      <c r="S52" s="13"/>
      <c r="T52" s="14">
        <v>0</v>
      </c>
      <c r="U52" s="19"/>
      <c r="V52" s="23"/>
      <c r="W52" s="5"/>
      <c r="X52" s="30"/>
      <c r="Y52" s="16"/>
      <c r="Z52" s="30">
        <v>0</v>
      </c>
      <c r="AA52" s="5"/>
    </row>
    <row r="53" spans="2:27" x14ac:dyDescent="0.25">
      <c r="D53" s="2" t="s">
        <v>67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5"/>
      <c r="P53" s="22"/>
      <c r="Q53" s="5"/>
      <c r="R53" s="13"/>
      <c r="S53" s="13"/>
      <c r="T53" s="13"/>
      <c r="U53" s="18"/>
      <c r="V53" s="22"/>
      <c r="W53" s="5"/>
      <c r="X53" s="30"/>
      <c r="Y53" s="16"/>
      <c r="Z53" s="30"/>
      <c r="AA53" s="5"/>
    </row>
    <row r="54" spans="2:27" x14ac:dyDescent="0.25">
      <c r="B54" s="1">
        <v>230</v>
      </c>
      <c r="C54" s="1" t="s">
        <v>68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5"/>
      <c r="P54" s="22"/>
      <c r="Q54" s="5"/>
      <c r="R54" s="13"/>
      <c r="S54" s="13"/>
      <c r="T54" s="13"/>
      <c r="U54" s="18"/>
      <c r="V54" s="22"/>
      <c r="W54" s="5"/>
      <c r="X54" s="30"/>
      <c r="Y54" s="16"/>
      <c r="Z54" s="30"/>
      <c r="AA54" s="5"/>
    </row>
    <row r="55" spans="2:27" x14ac:dyDescent="0.25">
      <c r="B55" s="2">
        <v>1300</v>
      </c>
      <c r="C55" s="2" t="s">
        <v>69</v>
      </c>
      <c r="E55" s="28">
        <v>954</v>
      </c>
      <c r="F55" s="27"/>
      <c r="G55" s="28">
        <v>200</v>
      </c>
      <c r="H55" s="27"/>
      <c r="I55" s="27"/>
      <c r="J55" s="27"/>
      <c r="K55" s="27"/>
      <c r="L55" s="27"/>
      <c r="M55" s="28" t="s">
        <v>70</v>
      </c>
      <c r="N55" s="27"/>
      <c r="O55" s="5"/>
      <c r="P55" s="22"/>
      <c r="Q55" s="5"/>
      <c r="R55" s="13">
        <v>1000</v>
      </c>
      <c r="S55" s="13"/>
      <c r="T55" s="13"/>
      <c r="U55" s="18"/>
      <c r="V55" s="22"/>
      <c r="W55" s="5"/>
      <c r="X55" s="30">
        <v>1000</v>
      </c>
      <c r="Y55" s="16"/>
      <c r="Z55" s="30"/>
      <c r="AA55" s="5"/>
    </row>
    <row r="56" spans="2:27" x14ac:dyDescent="0.25">
      <c r="B56" s="2">
        <v>1749</v>
      </c>
      <c r="C56" s="2" t="s">
        <v>71</v>
      </c>
      <c r="E56" s="28">
        <v>42</v>
      </c>
      <c r="F56" s="27"/>
      <c r="G56" s="28">
        <v>0</v>
      </c>
      <c r="H56" s="27"/>
      <c r="I56" s="27"/>
      <c r="J56" s="27"/>
      <c r="K56" s="27"/>
      <c r="L56" s="27"/>
      <c r="M56" s="28" t="s">
        <v>72</v>
      </c>
      <c r="N56" s="27"/>
      <c r="O56" s="5"/>
      <c r="P56" s="22"/>
      <c r="Q56" s="5"/>
      <c r="R56" s="13">
        <v>0</v>
      </c>
      <c r="S56" s="13"/>
      <c r="T56" s="13"/>
      <c r="U56" s="18"/>
      <c r="V56" s="22"/>
      <c r="W56" s="5"/>
      <c r="X56" s="30"/>
      <c r="Y56" s="16"/>
      <c r="Z56" s="30"/>
      <c r="AA56" s="5"/>
    </row>
    <row r="57" spans="2:27" x14ac:dyDescent="0.25">
      <c r="B57" s="2">
        <v>1750</v>
      </c>
      <c r="C57" s="2" t="s">
        <v>73</v>
      </c>
      <c r="E57" s="28">
        <v>6000</v>
      </c>
      <c r="F57" s="27"/>
      <c r="G57" s="28">
        <v>6000</v>
      </c>
      <c r="H57" s="27"/>
      <c r="I57" s="27"/>
      <c r="J57" s="27"/>
      <c r="K57" s="27"/>
      <c r="L57" s="27"/>
      <c r="M57" s="28" t="s">
        <v>74</v>
      </c>
      <c r="N57" s="27"/>
      <c r="O57" s="5"/>
      <c r="P57" s="22"/>
      <c r="Q57" s="5"/>
      <c r="R57" s="13">
        <v>6000</v>
      </c>
      <c r="S57" s="13"/>
      <c r="T57" s="13"/>
      <c r="U57" s="18"/>
      <c r="V57" s="22"/>
      <c r="W57" s="5"/>
      <c r="X57" s="30">
        <v>7000</v>
      </c>
      <c r="Y57" s="16"/>
      <c r="Z57" s="30"/>
      <c r="AA57" s="5"/>
    </row>
    <row r="58" spans="2:27" x14ac:dyDescent="0.25">
      <c r="B58" s="2">
        <v>1751</v>
      </c>
      <c r="C58" s="2" t="s">
        <v>75</v>
      </c>
      <c r="E58" s="28">
        <v>667</v>
      </c>
      <c r="F58" s="27"/>
      <c r="G58" s="28">
        <v>0</v>
      </c>
      <c r="H58" s="27"/>
      <c r="I58" s="27"/>
      <c r="J58" s="27"/>
      <c r="K58" s="27"/>
      <c r="L58" s="27"/>
      <c r="M58" s="28" t="s">
        <v>76</v>
      </c>
      <c r="N58" s="27"/>
      <c r="O58" s="5"/>
      <c r="P58" s="22"/>
      <c r="Q58" s="5"/>
      <c r="R58" s="13">
        <v>0</v>
      </c>
      <c r="S58" s="13"/>
      <c r="T58" s="13"/>
      <c r="U58" s="18"/>
      <c r="V58" s="22"/>
      <c r="W58" s="5"/>
      <c r="X58" s="30"/>
      <c r="Y58" s="16"/>
      <c r="Z58" s="30"/>
      <c r="AA58" s="5"/>
    </row>
    <row r="59" spans="2:27" x14ac:dyDescent="0.25">
      <c r="B59" s="2">
        <v>1752</v>
      </c>
      <c r="C59" s="2" t="s">
        <v>77</v>
      </c>
      <c r="E59" s="28">
        <v>1000</v>
      </c>
      <c r="F59" s="27"/>
      <c r="G59" s="28">
        <v>1000</v>
      </c>
      <c r="H59" s="27"/>
      <c r="I59" s="27"/>
      <c r="J59" s="27"/>
      <c r="K59" s="27"/>
      <c r="L59" s="27"/>
      <c r="M59" s="28">
        <v>1000</v>
      </c>
      <c r="N59" s="27"/>
      <c r="O59" s="5"/>
      <c r="P59" s="22"/>
      <c r="Q59" s="5"/>
      <c r="R59" s="13">
        <v>1000</v>
      </c>
      <c r="S59" s="13"/>
      <c r="T59" s="13"/>
      <c r="U59" s="18"/>
      <c r="V59" s="22"/>
      <c r="W59" s="5"/>
      <c r="X59" s="30">
        <v>1000</v>
      </c>
      <c r="Y59" s="16"/>
      <c r="Z59" s="30"/>
      <c r="AA59" s="5"/>
    </row>
    <row r="60" spans="2:27" x14ac:dyDescent="0.25"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5"/>
      <c r="P60" s="22"/>
      <c r="Q60" s="5"/>
      <c r="R60" s="13"/>
      <c r="S60" s="13"/>
      <c r="T60" s="13"/>
      <c r="U60" s="18"/>
      <c r="V60" s="22"/>
      <c r="W60" s="5"/>
      <c r="X60" s="30"/>
      <c r="Y60" s="16"/>
      <c r="Z60" s="30"/>
      <c r="AA60" s="5"/>
    </row>
    <row r="61" spans="2:27" x14ac:dyDescent="0.25">
      <c r="B61" s="2">
        <v>4200</v>
      </c>
      <c r="C61" s="2" t="s">
        <v>78</v>
      </c>
      <c r="E61" s="28" t="s">
        <v>31</v>
      </c>
      <c r="F61" s="27"/>
      <c r="G61" s="27"/>
      <c r="H61" s="27"/>
      <c r="I61" s="28">
        <v>3343</v>
      </c>
      <c r="J61" s="27"/>
      <c r="K61" s="28">
        <v>3350</v>
      </c>
      <c r="L61" s="27"/>
      <c r="M61" s="28">
        <v>7</v>
      </c>
      <c r="N61" s="27"/>
      <c r="O61" s="5"/>
      <c r="P61" s="22"/>
      <c r="Q61" s="5"/>
      <c r="R61" s="13"/>
      <c r="S61" s="13"/>
      <c r="T61" s="14">
        <v>3500</v>
      </c>
      <c r="U61" s="19"/>
      <c r="V61" s="23"/>
      <c r="W61" s="5"/>
      <c r="X61" s="30"/>
      <c r="Y61" s="16"/>
      <c r="Z61" s="30">
        <v>3500</v>
      </c>
      <c r="AA61" s="5"/>
    </row>
    <row r="62" spans="2:27" x14ac:dyDescent="0.25">
      <c r="B62" s="2">
        <v>4205</v>
      </c>
      <c r="C62" s="2" t="s">
        <v>79</v>
      </c>
      <c r="E62" s="28" t="s">
        <v>31</v>
      </c>
      <c r="F62" s="27"/>
      <c r="G62" s="27"/>
      <c r="H62" s="27"/>
      <c r="I62" s="28">
        <v>2485</v>
      </c>
      <c r="J62" s="27"/>
      <c r="K62" s="28">
        <v>1500</v>
      </c>
      <c r="L62" s="27"/>
      <c r="M62" s="28" t="s">
        <v>80</v>
      </c>
      <c r="N62" s="27"/>
      <c r="O62" s="5"/>
      <c r="P62" s="22"/>
      <c r="Q62" s="5"/>
      <c r="R62" s="13"/>
      <c r="S62" s="13"/>
      <c r="T62" s="14">
        <v>3500</v>
      </c>
      <c r="U62" s="19"/>
      <c r="V62" s="23"/>
      <c r="W62" s="5"/>
      <c r="X62" s="30"/>
      <c r="Y62" s="16"/>
      <c r="Z62" s="30">
        <v>3500</v>
      </c>
      <c r="AA62" s="5"/>
    </row>
    <row r="63" spans="2:27" x14ac:dyDescent="0.25">
      <c r="B63" s="2">
        <v>4210</v>
      </c>
      <c r="C63" s="2" t="s">
        <v>81</v>
      </c>
      <c r="E63" s="28" t="s">
        <v>31</v>
      </c>
      <c r="F63" s="27"/>
      <c r="G63" s="27"/>
      <c r="H63" s="27"/>
      <c r="I63" s="28">
        <v>145</v>
      </c>
      <c r="J63" s="27"/>
      <c r="K63" s="28">
        <v>400</v>
      </c>
      <c r="L63" s="27"/>
      <c r="M63" s="28">
        <v>255</v>
      </c>
      <c r="N63" s="27"/>
      <c r="O63" s="5"/>
      <c r="P63" s="22"/>
      <c r="Q63" s="5"/>
      <c r="R63" s="13"/>
      <c r="S63" s="13"/>
      <c r="T63" s="14">
        <v>400</v>
      </c>
      <c r="U63" s="19"/>
      <c r="V63" s="23"/>
      <c r="W63" s="5"/>
      <c r="X63" s="30"/>
      <c r="Y63" s="16"/>
      <c r="Z63" s="30">
        <v>400</v>
      </c>
      <c r="AA63" s="5"/>
    </row>
    <row r="64" spans="2:27" x14ac:dyDescent="0.25">
      <c r="B64" s="2">
        <v>4215</v>
      </c>
      <c r="C64" s="2" t="s">
        <v>82</v>
      </c>
      <c r="E64" s="28" t="s">
        <v>31</v>
      </c>
      <c r="F64" s="27"/>
      <c r="G64" s="27"/>
      <c r="H64" s="27"/>
      <c r="I64" s="28">
        <v>285</v>
      </c>
      <c r="J64" s="27"/>
      <c r="K64" s="28">
        <v>500</v>
      </c>
      <c r="L64" s="27"/>
      <c r="M64" s="28">
        <v>215</v>
      </c>
      <c r="N64" s="27"/>
      <c r="O64" s="5"/>
      <c r="P64" s="22"/>
      <c r="Q64" s="5"/>
      <c r="R64" s="13"/>
      <c r="S64" s="13"/>
      <c r="T64" s="14">
        <v>500</v>
      </c>
      <c r="U64" s="19"/>
      <c r="V64" s="23"/>
      <c r="W64" s="5"/>
      <c r="X64" s="30"/>
      <c r="Y64" s="16"/>
      <c r="Z64" s="30">
        <v>500</v>
      </c>
      <c r="AA64" s="5"/>
    </row>
    <row r="65" spans="2:27" x14ac:dyDescent="0.25">
      <c r="B65" s="2">
        <v>4300</v>
      </c>
      <c r="C65" s="2" t="s">
        <v>83</v>
      </c>
      <c r="E65" s="28" t="s">
        <v>31</v>
      </c>
      <c r="F65" s="27"/>
      <c r="G65" s="27"/>
      <c r="H65" s="27"/>
      <c r="I65" s="28">
        <v>0</v>
      </c>
      <c r="J65" s="27"/>
      <c r="K65" s="28">
        <v>300</v>
      </c>
      <c r="L65" s="27"/>
      <c r="M65" s="28">
        <v>300</v>
      </c>
      <c r="N65" s="27"/>
      <c r="O65" s="5"/>
      <c r="P65" s="22"/>
      <c r="Q65" s="5"/>
      <c r="R65" s="13"/>
      <c r="S65" s="13"/>
      <c r="T65" s="14">
        <v>0</v>
      </c>
      <c r="U65" s="19"/>
      <c r="V65" s="23"/>
      <c r="W65" s="5"/>
      <c r="X65" s="30"/>
      <c r="Y65" s="16"/>
      <c r="Z65" s="30">
        <v>0</v>
      </c>
      <c r="AA65" s="5"/>
    </row>
    <row r="66" spans="2:27" x14ac:dyDescent="0.25">
      <c r="B66" s="2">
        <v>4305</v>
      </c>
      <c r="C66" s="2" t="s">
        <v>84</v>
      </c>
      <c r="E66" s="28" t="s">
        <v>31</v>
      </c>
      <c r="F66" s="27"/>
      <c r="G66" s="27"/>
      <c r="H66" s="27"/>
      <c r="I66" s="28">
        <v>2137</v>
      </c>
      <c r="J66" s="27"/>
      <c r="K66" s="28">
        <v>5000</v>
      </c>
      <c r="L66" s="27"/>
      <c r="M66" s="28">
        <v>2863</v>
      </c>
      <c r="N66" s="27"/>
      <c r="O66" s="5"/>
      <c r="P66" s="22"/>
      <c r="Q66" s="5"/>
      <c r="R66" s="13"/>
      <c r="S66" s="13"/>
      <c r="T66" s="14">
        <v>5000</v>
      </c>
      <c r="U66" s="19"/>
      <c r="V66" s="23"/>
      <c r="W66" s="5"/>
      <c r="X66" s="30"/>
      <c r="Y66" s="16"/>
      <c r="Z66" s="30">
        <v>5000</v>
      </c>
      <c r="AA66" s="5"/>
    </row>
    <row r="67" spans="2:27" x14ac:dyDescent="0.25">
      <c r="B67" s="2">
        <v>4306</v>
      </c>
      <c r="C67" s="2" t="s">
        <v>85</v>
      </c>
      <c r="E67" s="28" t="s">
        <v>31</v>
      </c>
      <c r="F67" s="27"/>
      <c r="G67" s="27"/>
      <c r="H67" s="27"/>
      <c r="I67" s="28">
        <v>170</v>
      </c>
      <c r="J67" s="27"/>
      <c r="K67" s="28">
        <v>800</v>
      </c>
      <c r="L67" s="27"/>
      <c r="M67" s="28">
        <v>630</v>
      </c>
      <c r="N67" s="27"/>
      <c r="O67" s="5"/>
      <c r="P67" s="22"/>
      <c r="Q67" s="5"/>
      <c r="R67" s="13"/>
      <c r="S67" s="13"/>
      <c r="T67" s="14">
        <v>800</v>
      </c>
      <c r="U67" s="19"/>
      <c r="V67" s="23"/>
      <c r="W67" s="5"/>
      <c r="X67" s="30"/>
      <c r="Y67" s="16"/>
      <c r="Z67" s="30">
        <v>800</v>
      </c>
      <c r="AA67" s="5"/>
    </row>
    <row r="68" spans="2:27" x14ac:dyDescent="0.25">
      <c r="B68" s="2">
        <v>4310</v>
      </c>
      <c r="C68" s="2" t="s">
        <v>86</v>
      </c>
      <c r="E68" s="28" t="s">
        <v>31</v>
      </c>
      <c r="F68" s="27"/>
      <c r="G68" s="27"/>
      <c r="H68" s="27"/>
      <c r="I68" s="28">
        <v>275</v>
      </c>
      <c r="J68" s="27"/>
      <c r="K68" s="28">
        <v>400</v>
      </c>
      <c r="L68" s="27"/>
      <c r="M68" s="28">
        <v>125</v>
      </c>
      <c r="N68" s="27"/>
      <c r="O68" s="5"/>
      <c r="P68" s="22"/>
      <c r="Q68" s="5"/>
      <c r="R68" s="13"/>
      <c r="S68" s="13"/>
      <c r="T68" s="14">
        <v>550</v>
      </c>
      <c r="U68" s="19"/>
      <c r="V68" s="23"/>
      <c r="W68" s="5"/>
      <c r="X68" s="30"/>
      <c r="Y68" s="16"/>
      <c r="Z68" s="30">
        <v>600</v>
      </c>
      <c r="AA68" s="5"/>
    </row>
    <row r="69" spans="2:27" x14ac:dyDescent="0.25">
      <c r="B69" s="2">
        <v>4325</v>
      </c>
      <c r="C69" s="2" t="s">
        <v>87</v>
      </c>
      <c r="E69" s="28" t="s">
        <v>31</v>
      </c>
      <c r="F69" s="27"/>
      <c r="G69" s="27"/>
      <c r="H69" s="27"/>
      <c r="I69" s="28">
        <v>0</v>
      </c>
      <c r="J69" s="27"/>
      <c r="K69" s="28">
        <v>1500</v>
      </c>
      <c r="L69" s="27"/>
      <c r="M69" s="28">
        <v>1500</v>
      </c>
      <c r="N69" s="27"/>
      <c r="O69" s="5"/>
      <c r="P69" s="22"/>
      <c r="Q69" s="5"/>
      <c r="R69" s="13"/>
      <c r="S69" s="13"/>
      <c r="T69" s="14">
        <v>1500</v>
      </c>
      <c r="U69" s="19"/>
      <c r="V69" s="23"/>
      <c r="W69" s="5"/>
      <c r="X69" s="30"/>
      <c r="Y69" s="16"/>
      <c r="Z69" s="30">
        <v>1600</v>
      </c>
      <c r="AA69" s="5"/>
    </row>
    <row r="70" spans="2:27" x14ac:dyDescent="0.25">
      <c r="B70" s="2">
        <v>4330</v>
      </c>
      <c r="C70" s="2" t="s">
        <v>88</v>
      </c>
      <c r="E70" s="28" t="s">
        <v>31</v>
      </c>
      <c r="F70" s="27"/>
      <c r="G70" s="27"/>
      <c r="H70" s="27"/>
      <c r="I70" s="28">
        <v>0</v>
      </c>
      <c r="J70" s="27"/>
      <c r="K70" s="28">
        <v>2500</v>
      </c>
      <c r="L70" s="27"/>
      <c r="M70" s="28">
        <v>2500</v>
      </c>
      <c r="N70" s="27"/>
      <c r="O70" s="5"/>
      <c r="P70" s="22"/>
      <c r="Q70" s="5"/>
      <c r="R70" s="13"/>
      <c r="S70" s="13"/>
      <c r="T70" s="14">
        <v>2500</v>
      </c>
      <c r="U70" s="19"/>
      <c r="V70" s="23"/>
      <c r="W70" s="5"/>
      <c r="X70" s="30"/>
      <c r="Y70" s="16"/>
      <c r="Z70" s="30">
        <v>2500</v>
      </c>
      <c r="AA70" s="5"/>
    </row>
    <row r="71" spans="2:27" x14ac:dyDescent="0.25">
      <c r="B71" s="2">
        <v>4340</v>
      </c>
      <c r="C71" s="2" t="s">
        <v>89</v>
      </c>
      <c r="E71" s="28" t="s">
        <v>31</v>
      </c>
      <c r="F71" s="27"/>
      <c r="G71" s="27"/>
      <c r="H71" s="27"/>
      <c r="I71" s="28">
        <v>0</v>
      </c>
      <c r="J71" s="27"/>
      <c r="K71" s="28">
        <v>1000</v>
      </c>
      <c r="L71" s="27"/>
      <c r="M71" s="28">
        <v>1000</v>
      </c>
      <c r="N71" s="27"/>
      <c r="O71" s="5"/>
      <c r="P71" s="22"/>
      <c r="Q71" s="5"/>
      <c r="R71" s="13"/>
      <c r="S71" s="13"/>
      <c r="T71" s="14">
        <v>500</v>
      </c>
      <c r="U71" s="19"/>
      <c r="V71" s="23"/>
      <c r="W71" s="5"/>
      <c r="X71" s="30"/>
      <c r="Y71" s="16"/>
      <c r="Z71" s="30">
        <v>500</v>
      </c>
      <c r="AA71" s="5"/>
    </row>
    <row r="72" spans="2:27" x14ac:dyDescent="0.25">
      <c r="B72" s="2">
        <v>4341</v>
      </c>
      <c r="C72" s="2" t="s">
        <v>90</v>
      </c>
      <c r="E72" s="28" t="s">
        <v>31</v>
      </c>
      <c r="F72" s="27"/>
      <c r="G72" s="27"/>
      <c r="H72" s="27"/>
      <c r="I72" s="28">
        <v>2200</v>
      </c>
      <c r="J72" s="27"/>
      <c r="K72" s="28">
        <v>0</v>
      </c>
      <c r="L72" s="27"/>
      <c r="M72" s="28" t="s">
        <v>91</v>
      </c>
      <c r="N72" s="27"/>
      <c r="O72" s="5"/>
      <c r="P72" s="22"/>
      <c r="Q72" s="5"/>
      <c r="R72" s="13"/>
      <c r="S72" s="13"/>
      <c r="T72" s="14">
        <v>750</v>
      </c>
      <c r="U72" s="19"/>
      <c r="V72" s="23"/>
      <c r="W72" s="5"/>
      <c r="X72" s="30"/>
      <c r="Y72" s="16"/>
      <c r="Z72" s="30">
        <v>750</v>
      </c>
      <c r="AA72" s="5"/>
    </row>
    <row r="73" spans="2:27" x14ac:dyDescent="0.25">
      <c r="B73" s="2">
        <v>4343</v>
      </c>
      <c r="C73" s="2" t="s">
        <v>92</v>
      </c>
      <c r="E73" s="28" t="s">
        <v>31</v>
      </c>
      <c r="F73" s="27"/>
      <c r="G73" s="27"/>
      <c r="H73" s="27"/>
      <c r="I73" s="28">
        <v>0</v>
      </c>
      <c r="J73" s="27"/>
      <c r="K73" s="28">
        <v>15000</v>
      </c>
      <c r="L73" s="27"/>
      <c r="M73" s="28">
        <v>15000</v>
      </c>
      <c r="N73" s="27"/>
      <c r="O73" s="5"/>
      <c r="P73" s="22">
        <v>15000</v>
      </c>
      <c r="Q73" s="5"/>
      <c r="R73" s="13"/>
      <c r="S73" s="13"/>
      <c r="T73" s="14">
        <v>20000</v>
      </c>
      <c r="U73" s="19"/>
      <c r="V73" s="23"/>
      <c r="W73" s="5"/>
      <c r="X73" s="30"/>
      <c r="Y73" s="16"/>
      <c r="Z73" s="30">
        <v>30000</v>
      </c>
      <c r="AA73" s="5"/>
    </row>
    <row r="74" spans="2:27" x14ac:dyDescent="0.25">
      <c r="E74" s="27"/>
      <c r="F74" s="27"/>
      <c r="G74" s="27"/>
      <c r="H74" s="27"/>
      <c r="I74" s="28"/>
      <c r="J74" s="27"/>
      <c r="K74" s="28"/>
      <c r="L74" s="27"/>
      <c r="M74" s="28" t="s">
        <v>93</v>
      </c>
      <c r="N74" s="27"/>
      <c r="O74" s="5"/>
      <c r="P74" s="22"/>
      <c r="Q74" s="5"/>
      <c r="R74" s="13"/>
      <c r="S74" s="13"/>
      <c r="T74" s="13"/>
      <c r="U74" s="18"/>
      <c r="V74" s="22"/>
      <c r="W74" s="5"/>
      <c r="X74" s="30"/>
      <c r="Y74" s="16"/>
      <c r="Z74" s="30"/>
      <c r="AA74" s="5"/>
    </row>
    <row r="75" spans="2:27" x14ac:dyDescent="0.25">
      <c r="B75" s="1">
        <v>240</v>
      </c>
      <c r="C75" s="1" t="s">
        <v>94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"/>
      <c r="P75" s="22"/>
      <c r="Q75" s="5"/>
      <c r="R75" s="13"/>
      <c r="S75" s="13"/>
      <c r="T75" s="13"/>
      <c r="U75" s="18"/>
      <c r="V75" s="22"/>
      <c r="W75" s="5"/>
      <c r="X75" s="30"/>
      <c r="Y75" s="16"/>
      <c r="Z75" s="30"/>
      <c r="AA75" s="5"/>
    </row>
    <row r="76" spans="2:27" x14ac:dyDescent="0.25">
      <c r="B76" s="2">
        <v>1400</v>
      </c>
      <c r="C76" s="2" t="s">
        <v>95</v>
      </c>
      <c r="E76" s="28">
        <v>3016</v>
      </c>
      <c r="F76" s="27"/>
      <c r="G76" s="28">
        <v>1700</v>
      </c>
      <c r="H76" s="27"/>
      <c r="I76" s="27"/>
      <c r="J76" s="27"/>
      <c r="K76" s="27"/>
      <c r="L76" s="27"/>
      <c r="M76" s="28" t="s">
        <v>96</v>
      </c>
      <c r="N76" s="27"/>
      <c r="O76" s="5"/>
      <c r="P76" s="22"/>
      <c r="Q76" s="5"/>
      <c r="R76" s="14">
        <v>2500</v>
      </c>
      <c r="S76" s="13"/>
      <c r="T76" s="13"/>
      <c r="U76" s="18"/>
      <c r="V76" s="22"/>
      <c r="W76" s="5"/>
      <c r="X76" s="30">
        <v>3000</v>
      </c>
      <c r="Y76" s="16"/>
      <c r="Z76" s="30"/>
      <c r="AA76" s="5"/>
    </row>
    <row r="77" spans="2:27" x14ac:dyDescent="0.25">
      <c r="B77" s="2">
        <v>1410</v>
      </c>
      <c r="C77" s="2" t="s">
        <v>97</v>
      </c>
      <c r="E77" s="28">
        <v>3142</v>
      </c>
      <c r="F77" s="27"/>
      <c r="G77" s="28">
        <v>4100</v>
      </c>
      <c r="H77" s="27"/>
      <c r="I77" s="27"/>
      <c r="J77" s="27"/>
      <c r="K77" s="27"/>
      <c r="L77" s="27"/>
      <c r="M77" s="28">
        <v>958</v>
      </c>
      <c r="N77" s="27"/>
      <c r="O77" s="5"/>
      <c r="P77" s="22"/>
      <c r="Q77" s="5"/>
      <c r="R77" s="14">
        <v>2500</v>
      </c>
      <c r="S77" s="13"/>
      <c r="T77" s="13"/>
      <c r="U77" s="18"/>
      <c r="V77" s="22"/>
      <c r="W77" s="5"/>
      <c r="X77" s="30">
        <v>3000</v>
      </c>
      <c r="Y77" s="16"/>
      <c r="Z77" s="30"/>
      <c r="AA77" s="5"/>
    </row>
    <row r="78" spans="2:27" x14ac:dyDescent="0.25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5"/>
      <c r="P78" s="22"/>
      <c r="Q78" s="5"/>
      <c r="R78" s="13"/>
      <c r="S78" s="13"/>
      <c r="T78" s="13"/>
      <c r="U78" s="18"/>
      <c r="V78" s="22"/>
      <c r="W78" s="5"/>
      <c r="X78" s="30"/>
      <c r="Y78" s="16"/>
      <c r="Z78" s="30"/>
      <c r="AA78" s="5"/>
    </row>
    <row r="79" spans="2:27" x14ac:dyDescent="0.25">
      <c r="B79" s="2">
        <v>4205</v>
      </c>
      <c r="C79" s="2" t="s">
        <v>79</v>
      </c>
      <c r="E79" s="28" t="s">
        <v>31</v>
      </c>
      <c r="F79" s="27"/>
      <c r="G79" s="27"/>
      <c r="H79" s="27"/>
      <c r="I79" s="28">
        <v>51</v>
      </c>
      <c r="J79" s="27"/>
      <c r="K79" s="28">
        <v>300</v>
      </c>
      <c r="L79" s="27"/>
      <c r="M79" s="28">
        <v>249</v>
      </c>
      <c r="N79" s="27"/>
      <c r="O79" s="5"/>
      <c r="P79" s="22"/>
      <c r="Q79" s="5"/>
      <c r="R79" s="13"/>
      <c r="S79" s="13"/>
      <c r="T79" s="14">
        <v>100</v>
      </c>
      <c r="U79" s="19"/>
      <c r="V79" s="23"/>
      <c r="W79" s="5"/>
      <c r="X79" s="30"/>
      <c r="Y79" s="16"/>
      <c r="Z79" s="30">
        <v>100</v>
      </c>
      <c r="AA79" s="5"/>
    </row>
    <row r="80" spans="2:27" x14ac:dyDescent="0.25">
      <c r="B80" s="2">
        <v>4210</v>
      </c>
      <c r="C80" s="2" t="s">
        <v>81</v>
      </c>
      <c r="E80" s="28" t="s">
        <v>31</v>
      </c>
      <c r="F80" s="27"/>
      <c r="G80" s="27"/>
      <c r="H80" s="27"/>
      <c r="I80" s="28">
        <v>39</v>
      </c>
      <c r="J80" s="27"/>
      <c r="K80" s="28">
        <v>200</v>
      </c>
      <c r="L80" s="27"/>
      <c r="M80" s="28">
        <v>161</v>
      </c>
      <c r="N80" s="27"/>
      <c r="O80" s="5"/>
      <c r="P80" s="22"/>
      <c r="Q80" s="5"/>
      <c r="R80" s="13"/>
      <c r="S80" s="13"/>
      <c r="T80" s="14">
        <v>100</v>
      </c>
      <c r="U80" s="19"/>
      <c r="V80" s="23"/>
      <c r="W80" s="5"/>
      <c r="X80" s="30"/>
      <c r="Y80" s="16"/>
      <c r="Z80" s="30">
        <v>100</v>
      </c>
      <c r="AA80" s="5"/>
    </row>
    <row r="81" spans="2:27" x14ac:dyDescent="0.25">
      <c r="B81" s="2">
        <v>4305</v>
      </c>
      <c r="C81" s="2" t="s">
        <v>84</v>
      </c>
      <c r="E81" s="28" t="s">
        <v>31</v>
      </c>
      <c r="F81" s="27"/>
      <c r="G81" s="27"/>
      <c r="H81" s="27"/>
      <c r="I81" s="28">
        <v>0</v>
      </c>
      <c r="J81" s="27"/>
      <c r="K81" s="28">
        <v>5000</v>
      </c>
      <c r="L81" s="27"/>
      <c r="M81" s="28">
        <v>5000</v>
      </c>
      <c r="N81" s="27"/>
      <c r="O81" s="5"/>
      <c r="P81" s="22">
        <v>23000</v>
      </c>
      <c r="Q81" s="5"/>
      <c r="R81" s="13"/>
      <c r="S81" s="13"/>
      <c r="T81" s="14">
        <v>2500</v>
      </c>
      <c r="U81" s="19"/>
      <c r="V81" s="23"/>
      <c r="W81" s="5"/>
      <c r="X81" s="30"/>
      <c r="Y81" s="16"/>
      <c r="Z81" s="30">
        <v>2500</v>
      </c>
      <c r="AA81" s="5"/>
    </row>
    <row r="82" spans="2:27" x14ac:dyDescent="0.25">
      <c r="D82" s="2" t="s">
        <v>98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5"/>
      <c r="P82" s="22"/>
      <c r="Q82" s="5"/>
      <c r="R82" s="13"/>
      <c r="S82" s="13"/>
      <c r="T82" s="13"/>
      <c r="U82" s="18"/>
      <c r="V82" s="22"/>
      <c r="W82" s="5"/>
      <c r="X82" s="30"/>
      <c r="Y82" s="16"/>
      <c r="Z82" s="30"/>
      <c r="AA82" s="5"/>
    </row>
    <row r="83" spans="2:27" x14ac:dyDescent="0.25">
      <c r="B83" s="1">
        <v>241</v>
      </c>
      <c r="C83" s="1" t="s">
        <v>99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5"/>
      <c r="P83" s="22"/>
      <c r="Q83" s="5"/>
      <c r="R83" s="13"/>
      <c r="S83" s="13"/>
      <c r="T83" s="13"/>
      <c r="U83" s="18"/>
      <c r="V83" s="22"/>
      <c r="W83" s="5"/>
      <c r="X83" s="30"/>
      <c r="Y83" s="16"/>
      <c r="Z83" s="30"/>
      <c r="AA83" s="5"/>
    </row>
    <row r="84" spans="2:27" x14ac:dyDescent="0.25">
      <c r="B84" s="2">
        <v>1250</v>
      </c>
      <c r="C84" s="2" t="s">
        <v>100</v>
      </c>
      <c r="E84" s="28">
        <v>10995</v>
      </c>
      <c r="F84" s="27"/>
      <c r="G84" s="28">
        <v>6000</v>
      </c>
      <c r="H84" s="27"/>
      <c r="I84" s="27"/>
      <c r="J84" s="27"/>
      <c r="K84" s="27"/>
      <c r="L84" s="27"/>
      <c r="M84" s="28" t="s">
        <v>101</v>
      </c>
      <c r="N84" s="27"/>
      <c r="O84" s="5"/>
      <c r="P84" s="22"/>
      <c r="Q84" s="5"/>
      <c r="R84" s="13"/>
      <c r="S84" s="13"/>
      <c r="T84" s="13"/>
      <c r="U84" s="18"/>
      <c r="V84" s="22"/>
      <c r="W84" s="5"/>
      <c r="X84" s="30">
        <v>20000</v>
      </c>
      <c r="Y84" s="16"/>
      <c r="Z84" s="30"/>
      <c r="AA84" s="5"/>
    </row>
    <row r="85" spans="2:27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5"/>
      <c r="P85" s="22"/>
      <c r="Q85" s="5"/>
      <c r="R85" s="13"/>
      <c r="S85" s="13"/>
      <c r="T85" s="13"/>
      <c r="U85" s="18"/>
      <c r="V85" s="22"/>
      <c r="W85" s="5"/>
      <c r="X85" s="30"/>
      <c r="Y85" s="16"/>
      <c r="Z85" s="30"/>
      <c r="AA85" s="5"/>
    </row>
    <row r="86" spans="2:27" x14ac:dyDescent="0.25">
      <c r="B86" s="2">
        <v>4269</v>
      </c>
      <c r="C86" s="2" t="s">
        <v>102</v>
      </c>
      <c r="E86" s="28" t="s">
        <v>31</v>
      </c>
      <c r="F86" s="27"/>
      <c r="G86" s="27"/>
      <c r="H86" s="27"/>
      <c r="I86" s="28">
        <v>5245</v>
      </c>
      <c r="J86" s="27"/>
      <c r="K86" s="28">
        <v>6000</v>
      </c>
      <c r="L86" s="27"/>
      <c r="M86" s="28">
        <v>755</v>
      </c>
      <c r="N86" s="27"/>
      <c r="O86" s="5"/>
      <c r="P86" s="22"/>
      <c r="Q86" s="5"/>
      <c r="R86" s="14"/>
      <c r="S86" s="13"/>
      <c r="T86" s="13">
        <v>0</v>
      </c>
      <c r="U86" s="18"/>
      <c r="V86" s="22"/>
      <c r="W86" s="5"/>
      <c r="X86" s="30"/>
      <c r="Y86" s="16"/>
      <c r="Z86" s="30">
        <v>0</v>
      </c>
      <c r="AA86" s="5"/>
    </row>
    <row r="87" spans="2:27" x14ac:dyDescent="0.25">
      <c r="B87" s="2">
        <v>4271</v>
      </c>
      <c r="C87" s="2" t="s">
        <v>103</v>
      </c>
      <c r="E87" s="28" t="s">
        <v>31</v>
      </c>
      <c r="F87" s="27"/>
      <c r="G87" s="27"/>
      <c r="H87" s="27"/>
      <c r="I87" s="28">
        <v>0</v>
      </c>
      <c r="J87" s="27"/>
      <c r="K87" s="28">
        <v>30000</v>
      </c>
      <c r="L87" s="27"/>
      <c r="M87" s="28">
        <v>30000</v>
      </c>
      <c r="N87" s="27"/>
      <c r="O87" s="5"/>
      <c r="P87" s="22">
        <v>55000</v>
      </c>
      <c r="Q87" s="5"/>
      <c r="R87" s="14"/>
      <c r="S87" s="13"/>
      <c r="T87" s="13">
        <v>20000</v>
      </c>
      <c r="U87" s="18"/>
      <c r="V87" s="22"/>
      <c r="W87" s="5"/>
      <c r="X87" s="30"/>
      <c r="Y87" s="16"/>
      <c r="Z87" s="30">
        <v>0</v>
      </c>
      <c r="AA87" s="5"/>
    </row>
    <row r="88" spans="2:27" x14ac:dyDescent="0.25">
      <c r="B88" s="2"/>
      <c r="C88" s="2" t="s">
        <v>104</v>
      </c>
      <c r="E88" s="28"/>
      <c r="F88" s="27"/>
      <c r="G88" s="27"/>
      <c r="H88" s="27"/>
      <c r="I88" s="28"/>
      <c r="J88" s="27"/>
      <c r="K88" s="28"/>
      <c r="L88" s="27"/>
      <c r="M88" s="28"/>
      <c r="N88" s="27"/>
      <c r="O88" s="5"/>
      <c r="P88" s="22"/>
      <c r="Q88" s="5"/>
      <c r="R88" s="14"/>
      <c r="S88" s="13"/>
      <c r="T88" s="13">
        <v>50000</v>
      </c>
      <c r="U88" s="18"/>
      <c r="V88" s="22"/>
      <c r="W88" s="5"/>
      <c r="X88" s="30"/>
      <c r="Y88" s="16"/>
      <c r="Z88" s="30">
        <v>0</v>
      </c>
      <c r="AA88" s="5"/>
    </row>
    <row r="89" spans="2:27" x14ac:dyDescent="0.25">
      <c r="B89" s="2"/>
      <c r="C89" s="2" t="s">
        <v>105</v>
      </c>
      <c r="E89" s="28"/>
      <c r="F89" s="27"/>
      <c r="G89" s="27"/>
      <c r="H89" s="27"/>
      <c r="I89" s="28"/>
      <c r="J89" s="27"/>
      <c r="K89" s="28"/>
      <c r="L89" s="27"/>
      <c r="M89" s="28"/>
      <c r="N89" s="27"/>
      <c r="O89" s="5"/>
      <c r="P89" s="22"/>
      <c r="Q89" s="5"/>
      <c r="R89" s="14"/>
      <c r="S89" s="13"/>
      <c r="T89" s="13">
        <v>6200</v>
      </c>
      <c r="U89" s="18"/>
      <c r="V89" s="22"/>
      <c r="W89" s="5"/>
      <c r="X89" s="30"/>
      <c r="Y89" s="16"/>
      <c r="Z89" s="30">
        <v>6500</v>
      </c>
      <c r="AA89" s="5"/>
    </row>
    <row r="90" spans="2:27" x14ac:dyDescent="0.25">
      <c r="B90" s="2">
        <v>4800</v>
      </c>
      <c r="C90" s="2" t="s">
        <v>106</v>
      </c>
      <c r="E90" s="28" t="s">
        <v>31</v>
      </c>
      <c r="F90" s="27"/>
      <c r="G90" s="27"/>
      <c r="H90" s="27"/>
      <c r="I90" s="28">
        <v>227</v>
      </c>
      <c r="J90" s="27"/>
      <c r="K90" s="28">
        <v>3000</v>
      </c>
      <c r="L90" s="27"/>
      <c r="M90" s="28">
        <v>2773</v>
      </c>
      <c r="N90" s="27"/>
      <c r="O90" s="5"/>
      <c r="P90" s="22">
        <v>6500</v>
      </c>
      <c r="Q90" s="5"/>
      <c r="R90" s="14"/>
      <c r="S90" s="13"/>
      <c r="T90" s="13">
        <v>10000</v>
      </c>
      <c r="U90" s="18"/>
      <c r="V90" s="22"/>
      <c r="W90" s="5"/>
      <c r="X90" s="30"/>
      <c r="Y90" s="16"/>
      <c r="Z90" s="30">
        <v>3500</v>
      </c>
      <c r="AA90" s="5"/>
    </row>
    <row r="91" spans="2:27" x14ac:dyDescent="0.25">
      <c r="B91" s="2"/>
      <c r="C91" s="2" t="s">
        <v>107</v>
      </c>
      <c r="E91" s="28"/>
      <c r="F91" s="27"/>
      <c r="G91" s="27"/>
      <c r="H91" s="27"/>
      <c r="I91" s="28"/>
      <c r="J91" s="27"/>
      <c r="K91" s="28"/>
      <c r="L91" s="27"/>
      <c r="M91" s="28"/>
      <c r="N91" s="27"/>
      <c r="O91" s="5"/>
      <c r="P91" s="22">
        <v>10000</v>
      </c>
      <c r="Q91" s="5"/>
      <c r="R91" s="14"/>
      <c r="S91" s="13"/>
      <c r="T91" s="13">
        <v>0</v>
      </c>
      <c r="U91" s="18"/>
      <c r="V91" s="22"/>
      <c r="W91" s="5"/>
      <c r="X91" s="30"/>
      <c r="Y91" s="16"/>
      <c r="Z91" s="30">
        <v>5000</v>
      </c>
      <c r="AA91" s="5"/>
    </row>
    <row r="92" spans="2:27" x14ac:dyDescent="0.25">
      <c r="E92" s="27"/>
      <c r="F92" s="27"/>
      <c r="G92" s="27"/>
      <c r="H92" s="27"/>
      <c r="I92" s="28"/>
      <c r="J92" s="27"/>
      <c r="K92" s="28"/>
      <c r="L92" s="27"/>
      <c r="M92" s="28" t="s">
        <v>108</v>
      </c>
      <c r="N92" s="27"/>
      <c r="O92" s="5"/>
      <c r="P92" s="22"/>
      <c r="Q92" s="5"/>
      <c r="R92" s="13"/>
      <c r="S92" s="13"/>
      <c r="T92" s="13"/>
      <c r="U92" s="18"/>
      <c r="V92" s="22"/>
      <c r="W92" s="5"/>
      <c r="X92" s="30"/>
      <c r="Y92" s="16"/>
      <c r="Z92" s="30"/>
      <c r="AA92" s="5"/>
    </row>
    <row r="93" spans="2:27" x14ac:dyDescent="0.25">
      <c r="B93" s="1">
        <v>245</v>
      </c>
      <c r="C93" s="1" t="s">
        <v>109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5"/>
      <c r="P93" s="22"/>
      <c r="Q93" s="5"/>
      <c r="R93" s="13"/>
      <c r="S93" s="13"/>
      <c r="T93" s="13"/>
      <c r="U93" s="18"/>
      <c r="V93" s="22"/>
      <c r="W93" s="5"/>
      <c r="X93" s="30"/>
      <c r="Y93" s="16"/>
      <c r="Z93" s="30"/>
      <c r="AA93" s="5"/>
    </row>
    <row r="94" spans="2:27" x14ac:dyDescent="0.25">
      <c r="B94" s="2">
        <v>4125</v>
      </c>
      <c r="C94" s="2" t="s">
        <v>110</v>
      </c>
      <c r="E94" s="28" t="s">
        <v>31</v>
      </c>
      <c r="F94" s="27"/>
      <c r="G94" s="27"/>
      <c r="H94" s="27"/>
      <c r="I94" s="28">
        <v>66</v>
      </c>
      <c r="J94" s="27"/>
      <c r="K94" s="28">
        <v>200</v>
      </c>
      <c r="L94" s="27"/>
      <c r="M94" s="28">
        <v>134</v>
      </c>
      <c r="N94" s="27"/>
      <c r="O94" s="5"/>
      <c r="P94" s="22"/>
      <c r="Q94" s="5"/>
      <c r="R94" s="14"/>
      <c r="S94" s="13"/>
      <c r="T94" s="13">
        <v>200</v>
      </c>
      <c r="U94" s="18"/>
      <c r="V94" s="22"/>
      <c r="W94" s="5"/>
      <c r="X94" s="30"/>
      <c r="Y94" s="16"/>
      <c r="Z94" s="30">
        <v>200</v>
      </c>
      <c r="AA94" s="5"/>
    </row>
    <row r="95" spans="2:27" x14ac:dyDescent="0.25">
      <c r="B95" s="2">
        <v>4145</v>
      </c>
      <c r="C95" s="2" t="s">
        <v>47</v>
      </c>
      <c r="E95" s="28" t="s">
        <v>31</v>
      </c>
      <c r="F95" s="27"/>
      <c r="G95" s="27"/>
      <c r="H95" s="27"/>
      <c r="I95" s="28">
        <v>741</v>
      </c>
      <c r="J95" s="27"/>
      <c r="K95" s="28">
        <v>700</v>
      </c>
      <c r="L95" s="27"/>
      <c r="M95" s="28" t="s">
        <v>111</v>
      </c>
      <c r="N95" s="27"/>
      <c r="O95" s="5"/>
      <c r="P95" s="22"/>
      <c r="Q95" s="5"/>
      <c r="R95" s="14"/>
      <c r="S95" s="13"/>
      <c r="T95" s="13">
        <v>1000</v>
      </c>
      <c r="U95" s="18"/>
      <c r="V95" s="22"/>
      <c r="W95" s="5"/>
      <c r="X95" s="30"/>
      <c r="Y95" s="16"/>
      <c r="Z95" s="30">
        <v>1000</v>
      </c>
      <c r="AA95" s="5"/>
    </row>
    <row r="96" spans="2:27" x14ac:dyDescent="0.25">
      <c r="B96" s="2">
        <v>4170</v>
      </c>
      <c r="C96" s="2" t="s">
        <v>112</v>
      </c>
      <c r="E96" s="28" t="s">
        <v>31</v>
      </c>
      <c r="F96" s="27"/>
      <c r="G96" s="27"/>
      <c r="H96" s="27"/>
      <c r="I96" s="28">
        <v>393</v>
      </c>
      <c r="J96" s="27"/>
      <c r="K96" s="28">
        <v>1000</v>
      </c>
      <c r="L96" s="27"/>
      <c r="M96" s="28">
        <v>607</v>
      </c>
      <c r="N96" s="27"/>
      <c r="O96" s="5"/>
      <c r="P96" s="22"/>
      <c r="Q96" s="5"/>
      <c r="R96" s="14"/>
      <c r="S96" s="13"/>
      <c r="T96" s="13">
        <v>1000</v>
      </c>
      <c r="U96" s="18"/>
      <c r="V96" s="22"/>
      <c r="W96" s="5"/>
      <c r="X96" s="30"/>
      <c r="Y96" s="16"/>
      <c r="Z96" s="30">
        <v>1000</v>
      </c>
      <c r="AA96" s="5"/>
    </row>
    <row r="97" spans="2:27" x14ac:dyDescent="0.25">
      <c r="B97" s="2">
        <v>4175</v>
      </c>
      <c r="C97" s="2" t="s">
        <v>113</v>
      </c>
      <c r="E97" s="28" t="s">
        <v>31</v>
      </c>
      <c r="F97" s="27"/>
      <c r="G97" s="27"/>
      <c r="H97" s="27"/>
      <c r="I97" s="28">
        <v>325</v>
      </c>
      <c r="J97" s="27"/>
      <c r="K97" s="28">
        <v>700</v>
      </c>
      <c r="L97" s="27"/>
      <c r="M97" s="28">
        <v>375</v>
      </c>
      <c r="N97" s="27"/>
      <c r="O97" s="5"/>
      <c r="P97" s="22"/>
      <c r="Q97" s="5"/>
      <c r="R97" s="14"/>
      <c r="S97" s="13"/>
      <c r="T97" s="13">
        <v>700</v>
      </c>
      <c r="U97" s="18"/>
      <c r="V97" s="22"/>
      <c r="W97" s="5"/>
      <c r="X97" s="30"/>
      <c r="Y97" s="16"/>
      <c r="Z97" s="30">
        <v>800</v>
      </c>
      <c r="AA97" s="5"/>
    </row>
    <row r="98" spans="2:27" x14ac:dyDescent="0.25">
      <c r="B98" s="2">
        <v>4215</v>
      </c>
      <c r="C98" s="2" t="s">
        <v>82</v>
      </c>
      <c r="E98" s="28" t="s">
        <v>31</v>
      </c>
      <c r="F98" s="27"/>
      <c r="G98" s="27"/>
      <c r="H98" s="27"/>
      <c r="I98" s="28">
        <v>180</v>
      </c>
      <c r="J98" s="27"/>
      <c r="K98" s="28">
        <v>350</v>
      </c>
      <c r="L98" s="27"/>
      <c r="M98" s="28">
        <v>170</v>
      </c>
      <c r="N98" s="27"/>
      <c r="O98" s="5"/>
      <c r="P98" s="22"/>
      <c r="Q98" s="5"/>
      <c r="R98" s="14"/>
      <c r="S98" s="13"/>
      <c r="T98" s="13">
        <v>400</v>
      </c>
      <c r="U98" s="18"/>
      <c r="V98" s="22"/>
      <c r="W98" s="5"/>
      <c r="X98" s="30"/>
      <c r="Y98" s="16"/>
      <c r="Z98" s="30">
        <v>400</v>
      </c>
      <c r="AA98" s="5"/>
    </row>
    <row r="99" spans="2:27" x14ac:dyDescent="0.25">
      <c r="B99" s="2">
        <v>4260</v>
      </c>
      <c r="C99" s="2" t="s">
        <v>114</v>
      </c>
      <c r="E99" s="28" t="s">
        <v>31</v>
      </c>
      <c r="F99" s="27"/>
      <c r="G99" s="27"/>
      <c r="H99" s="27"/>
      <c r="I99" s="28">
        <v>1740</v>
      </c>
      <c r="J99" s="27"/>
      <c r="K99" s="28">
        <v>1500</v>
      </c>
      <c r="L99" s="27"/>
      <c r="M99" s="28" t="s">
        <v>115</v>
      </c>
      <c r="N99" s="27"/>
      <c r="O99" s="5"/>
      <c r="P99" s="22"/>
      <c r="Q99" s="5"/>
      <c r="R99" s="14"/>
      <c r="S99" s="13"/>
      <c r="T99" s="13">
        <v>2000</v>
      </c>
      <c r="U99" s="18"/>
      <c r="V99" s="22"/>
      <c r="W99" s="5"/>
      <c r="X99" s="30"/>
      <c r="Y99" s="16"/>
      <c r="Z99" s="30">
        <v>2000</v>
      </c>
      <c r="AA99" s="5"/>
    </row>
    <row r="100" spans="2:27" x14ac:dyDescent="0.25">
      <c r="B100" s="2">
        <v>4264</v>
      </c>
      <c r="C100" s="2" t="s">
        <v>116</v>
      </c>
      <c r="E100" s="28" t="s">
        <v>31</v>
      </c>
      <c r="F100" s="27"/>
      <c r="G100" s="27"/>
      <c r="H100" s="27"/>
      <c r="I100" s="28">
        <v>1200</v>
      </c>
      <c r="J100" s="27"/>
      <c r="K100" s="28">
        <v>1440</v>
      </c>
      <c r="L100" s="27"/>
      <c r="M100" s="28">
        <v>240</v>
      </c>
      <c r="N100" s="27"/>
      <c r="O100" s="5"/>
      <c r="P100" s="22"/>
      <c r="Q100" s="5"/>
      <c r="R100" s="14"/>
      <c r="S100" s="13"/>
      <c r="T100" s="13">
        <v>1400</v>
      </c>
      <c r="U100" s="18"/>
      <c r="V100" s="22"/>
      <c r="W100" s="5"/>
      <c r="X100" s="30"/>
      <c r="Y100" s="16"/>
      <c r="Z100" s="30">
        <v>1500</v>
      </c>
      <c r="AA100" s="5"/>
    </row>
    <row r="101" spans="2:27" x14ac:dyDescent="0.25">
      <c r="B101" s="2">
        <v>4265</v>
      </c>
      <c r="C101" s="2" t="s">
        <v>117</v>
      </c>
      <c r="E101" s="28" t="s">
        <v>31</v>
      </c>
      <c r="F101" s="27"/>
      <c r="G101" s="27"/>
      <c r="H101" s="27"/>
      <c r="I101" s="28">
        <v>471</v>
      </c>
      <c r="J101" s="27"/>
      <c r="K101" s="28">
        <v>1000</v>
      </c>
      <c r="L101" s="27"/>
      <c r="M101" s="28">
        <v>529</v>
      </c>
      <c r="N101" s="27"/>
      <c r="O101" s="5"/>
      <c r="P101" s="22"/>
      <c r="Q101" s="5"/>
      <c r="R101" s="14"/>
      <c r="S101" s="13"/>
      <c r="T101" s="13">
        <v>1000</v>
      </c>
      <c r="U101" s="18"/>
      <c r="V101" s="22"/>
      <c r="W101" s="5"/>
      <c r="X101" s="30"/>
      <c r="Y101" s="16"/>
      <c r="Z101" s="30">
        <v>1000</v>
      </c>
      <c r="AA101" s="5"/>
    </row>
    <row r="102" spans="2:27" x14ac:dyDescent="0.25">
      <c r="B102" s="2"/>
      <c r="C102" s="2" t="s">
        <v>118</v>
      </c>
      <c r="E102" s="28"/>
      <c r="F102" s="27"/>
      <c r="G102" s="27"/>
      <c r="H102" s="27"/>
      <c r="I102" s="28"/>
      <c r="J102" s="27"/>
      <c r="K102" s="28"/>
      <c r="L102" s="27"/>
      <c r="M102" s="28"/>
      <c r="N102" s="27"/>
      <c r="O102" s="5"/>
      <c r="P102" s="22"/>
      <c r="Q102" s="5"/>
      <c r="R102" s="14"/>
      <c r="S102" s="13"/>
      <c r="T102" s="13">
        <v>6000</v>
      </c>
      <c r="U102" s="18"/>
      <c r="V102" s="22"/>
      <c r="W102" s="5"/>
      <c r="X102" s="30"/>
      <c r="Y102" s="16"/>
      <c r="Z102" s="30">
        <v>6000</v>
      </c>
      <c r="AA102" s="5"/>
    </row>
    <row r="103" spans="2:27" x14ac:dyDescent="0.25">
      <c r="B103" s="2"/>
      <c r="C103" s="2"/>
      <c r="E103" s="28"/>
      <c r="F103" s="27"/>
      <c r="G103" s="27"/>
      <c r="H103" s="27"/>
      <c r="I103" s="28"/>
      <c r="J103" s="27"/>
      <c r="K103" s="28"/>
      <c r="L103" s="27"/>
      <c r="M103" s="28"/>
      <c r="N103" s="27"/>
      <c r="O103" s="5"/>
      <c r="P103" s="22"/>
      <c r="Q103" s="5"/>
      <c r="R103" s="14"/>
      <c r="S103" s="13"/>
      <c r="T103" s="13"/>
      <c r="U103" s="18"/>
      <c r="V103" s="22"/>
      <c r="W103" s="5"/>
      <c r="X103" s="30"/>
      <c r="Y103" s="16"/>
      <c r="Z103" s="30"/>
      <c r="AA103" s="5"/>
    </row>
    <row r="104" spans="2:27" x14ac:dyDescent="0.25">
      <c r="B104" s="2"/>
      <c r="C104" s="2"/>
      <c r="E104" s="28"/>
      <c r="F104" s="27"/>
      <c r="G104" s="27"/>
      <c r="H104" s="27"/>
      <c r="I104" s="28"/>
      <c r="J104" s="27"/>
      <c r="K104" s="28"/>
      <c r="L104" s="27"/>
      <c r="M104" s="28"/>
      <c r="N104" s="27"/>
      <c r="O104" s="5"/>
      <c r="P104" s="22"/>
      <c r="Q104" s="5"/>
      <c r="R104" s="14"/>
      <c r="S104" s="13"/>
      <c r="T104" s="13"/>
      <c r="U104" s="18"/>
      <c r="V104" s="22"/>
      <c r="W104" s="5"/>
      <c r="X104" s="30"/>
      <c r="Y104" s="16"/>
      <c r="Z104" s="30"/>
      <c r="AA104" s="5"/>
    </row>
    <row r="105" spans="2:27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5"/>
      <c r="P105" s="22"/>
      <c r="Q105" s="5"/>
      <c r="R105" s="13"/>
      <c r="S105" s="13"/>
      <c r="T105" s="13"/>
      <c r="U105" s="18"/>
      <c r="V105" s="22"/>
      <c r="W105" s="5"/>
      <c r="X105" s="30"/>
      <c r="Y105" s="16"/>
      <c r="Z105" s="30"/>
      <c r="AA105" s="5"/>
    </row>
    <row r="106" spans="2:27" x14ac:dyDescent="0.25">
      <c r="B106" s="1">
        <v>250</v>
      </c>
      <c r="C106" s="1" t="s">
        <v>119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5"/>
      <c r="P106" s="22"/>
      <c r="Q106" s="5"/>
      <c r="R106" s="13"/>
      <c r="S106" s="13"/>
      <c r="T106" s="13"/>
      <c r="U106" s="18"/>
      <c r="V106" s="22"/>
      <c r="W106" s="5"/>
      <c r="X106" s="30"/>
      <c r="Y106" s="16"/>
      <c r="Z106" s="30"/>
      <c r="AA106" s="5"/>
    </row>
    <row r="107" spans="2:27" x14ac:dyDescent="0.25">
      <c r="B107" s="2">
        <v>4492</v>
      </c>
      <c r="C107" s="2" t="s">
        <v>120</v>
      </c>
      <c r="E107" s="27"/>
      <c r="F107" s="27"/>
      <c r="G107" s="27"/>
      <c r="H107" s="27"/>
      <c r="I107" s="28">
        <v>6000</v>
      </c>
      <c r="J107" s="27"/>
      <c r="K107" s="28">
        <v>6000</v>
      </c>
      <c r="L107" s="27"/>
      <c r="M107" s="28">
        <v>6000</v>
      </c>
      <c r="N107" s="27"/>
      <c r="O107" s="5"/>
      <c r="P107" s="22"/>
      <c r="Q107" s="5"/>
      <c r="R107" s="14"/>
      <c r="S107" s="13"/>
      <c r="T107" s="13">
        <v>6000</v>
      </c>
      <c r="U107" s="18"/>
      <c r="V107" s="22"/>
      <c r="W107" s="5"/>
      <c r="X107" s="30"/>
      <c r="Y107" s="16"/>
      <c r="Z107" s="30">
        <v>6000</v>
      </c>
      <c r="AA107" s="5"/>
    </row>
    <row r="108" spans="2:27" x14ac:dyDescent="0.25">
      <c r="B108" s="2">
        <v>4494</v>
      </c>
      <c r="C108" s="2" t="s">
        <v>121</v>
      </c>
      <c r="E108" s="27"/>
      <c r="F108" s="27"/>
      <c r="G108" s="27"/>
      <c r="H108" s="27"/>
      <c r="I108" s="28">
        <v>5000</v>
      </c>
      <c r="J108" s="27"/>
      <c r="K108" s="28">
        <v>5000</v>
      </c>
      <c r="L108" s="27"/>
      <c r="M108" s="28">
        <v>5000</v>
      </c>
      <c r="N108" s="27"/>
      <c r="O108" s="5"/>
      <c r="P108" s="22"/>
      <c r="Q108" s="5"/>
      <c r="R108" s="14"/>
      <c r="S108" s="13"/>
      <c r="T108" s="13">
        <v>5000</v>
      </c>
      <c r="U108" s="18"/>
      <c r="V108" s="22"/>
      <c r="W108" s="5"/>
      <c r="X108" s="30"/>
      <c r="Y108" s="16"/>
      <c r="Z108" s="30">
        <v>5000</v>
      </c>
      <c r="AA108" s="5"/>
    </row>
    <row r="109" spans="2:27" x14ac:dyDescent="0.25">
      <c r="B109" s="2">
        <v>4495</v>
      </c>
      <c r="C109" s="2" t="s">
        <v>122</v>
      </c>
      <c r="E109" s="27"/>
      <c r="F109" s="27"/>
      <c r="G109" s="27"/>
      <c r="H109" s="27"/>
      <c r="I109" s="28">
        <v>5000</v>
      </c>
      <c r="J109" s="27"/>
      <c r="K109" s="28">
        <v>5000</v>
      </c>
      <c r="L109" s="27"/>
      <c r="M109" s="28">
        <v>4950</v>
      </c>
      <c r="N109" s="27"/>
      <c r="O109" s="5"/>
      <c r="P109" s="22"/>
      <c r="Q109" s="5"/>
      <c r="R109" s="14"/>
      <c r="S109" s="13"/>
      <c r="T109" s="13">
        <v>5000</v>
      </c>
      <c r="U109" s="18"/>
      <c r="V109" s="22"/>
      <c r="W109" s="5"/>
      <c r="X109" s="30"/>
      <c r="Y109" s="16"/>
      <c r="Z109" s="30">
        <v>5000</v>
      </c>
      <c r="AA109" s="5"/>
    </row>
    <row r="110" spans="2:27" x14ac:dyDescent="0.25">
      <c r="B110" s="2">
        <v>4496</v>
      </c>
      <c r="C110" s="2" t="s">
        <v>123</v>
      </c>
      <c r="E110" s="27"/>
      <c r="F110" s="27"/>
      <c r="G110" s="27"/>
      <c r="H110" s="27"/>
      <c r="I110" s="28">
        <v>3000</v>
      </c>
      <c r="J110" s="27"/>
      <c r="K110" s="28">
        <v>3000</v>
      </c>
      <c r="L110" s="27"/>
      <c r="M110" s="28">
        <v>3000</v>
      </c>
      <c r="N110" s="27"/>
      <c r="O110" s="5"/>
      <c r="P110" s="22"/>
      <c r="Q110" s="5"/>
      <c r="R110" s="14"/>
      <c r="S110" s="13"/>
      <c r="T110" s="13">
        <v>3000</v>
      </c>
      <c r="U110" s="18"/>
      <c r="V110" s="22"/>
      <c r="W110" s="5"/>
      <c r="X110" s="30"/>
      <c r="Y110" s="16"/>
      <c r="Z110" s="30">
        <v>3000</v>
      </c>
      <c r="AA110" s="5"/>
    </row>
    <row r="111" spans="2:27" x14ac:dyDescent="0.25">
      <c r="B111" s="2">
        <v>4500</v>
      </c>
      <c r="C111" s="2" t="s">
        <v>119</v>
      </c>
      <c r="E111" s="27"/>
      <c r="F111" s="27"/>
      <c r="G111" s="27"/>
      <c r="H111" s="27"/>
      <c r="I111" s="28">
        <v>26000</v>
      </c>
      <c r="J111" s="27"/>
      <c r="K111" s="28">
        <v>26000</v>
      </c>
      <c r="L111" s="27"/>
      <c r="M111" s="28">
        <v>6800</v>
      </c>
      <c r="N111" s="27"/>
      <c r="O111" s="5"/>
      <c r="P111" s="22"/>
      <c r="Q111" s="5"/>
      <c r="R111" s="14"/>
      <c r="S111" s="13"/>
      <c r="T111" s="13">
        <v>26000</v>
      </c>
      <c r="U111" s="18"/>
      <c r="V111" s="22"/>
      <c r="W111" s="5"/>
      <c r="X111" s="30"/>
      <c r="Y111" s="16"/>
      <c r="Z111" s="30">
        <v>26000</v>
      </c>
      <c r="AA111" s="5"/>
    </row>
    <row r="112" spans="2:27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5"/>
      <c r="P112" s="22"/>
      <c r="Q112" s="5"/>
      <c r="R112" s="13"/>
      <c r="S112" s="13"/>
      <c r="T112" s="13"/>
      <c r="U112" s="18"/>
      <c r="V112" s="22"/>
      <c r="W112" s="5"/>
      <c r="X112" s="30"/>
      <c r="Y112" s="16"/>
      <c r="Z112" s="30"/>
      <c r="AA112" s="5"/>
    </row>
    <row r="113" spans="2:27" x14ac:dyDescent="0.25">
      <c r="B113" s="1">
        <v>255</v>
      </c>
      <c r="C113" s="1" t="s">
        <v>124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5"/>
      <c r="P113" s="22"/>
      <c r="Q113" s="5"/>
      <c r="R113" s="13"/>
      <c r="S113" s="13"/>
      <c r="T113" s="13"/>
      <c r="U113" s="18"/>
      <c r="V113" s="22"/>
      <c r="W113" s="5"/>
      <c r="X113" s="30"/>
      <c r="Y113" s="16"/>
      <c r="Z113" s="30"/>
      <c r="AA113" s="5"/>
    </row>
    <row r="114" spans="2:27" x14ac:dyDescent="0.25">
      <c r="B114" s="2">
        <v>1710</v>
      </c>
      <c r="C114" s="2" t="s">
        <v>125</v>
      </c>
      <c r="E114" s="28">
        <v>4403</v>
      </c>
      <c r="F114" s="27"/>
      <c r="G114" s="28">
        <v>12000</v>
      </c>
      <c r="H114" s="27"/>
      <c r="I114" s="27"/>
      <c r="J114" s="27"/>
      <c r="K114" s="27"/>
      <c r="L114" s="27"/>
      <c r="M114" s="28">
        <v>7598</v>
      </c>
      <c r="N114" s="27"/>
      <c r="O114" s="5"/>
      <c r="P114" s="22"/>
      <c r="Q114" s="5"/>
      <c r="R114" s="13">
        <v>6000</v>
      </c>
      <c r="S114" s="13"/>
      <c r="T114" s="13"/>
      <c r="U114" s="18"/>
      <c r="V114" s="22"/>
      <c r="W114" s="5"/>
      <c r="X114" s="30">
        <v>6000</v>
      </c>
      <c r="Y114" s="16"/>
      <c r="Z114" s="30"/>
      <c r="AA114" s="5"/>
    </row>
    <row r="115" spans="2:27" x14ac:dyDescent="0.25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5"/>
      <c r="P115" s="22"/>
      <c r="Q115" s="5"/>
      <c r="R115" s="13"/>
      <c r="S115" s="13"/>
      <c r="T115" s="13"/>
      <c r="U115" s="18"/>
      <c r="V115" s="22"/>
      <c r="W115" s="5"/>
      <c r="X115" s="30"/>
      <c r="Y115" s="16"/>
      <c r="Z115" s="30"/>
      <c r="AA115" s="5"/>
    </row>
    <row r="116" spans="2:27" x14ac:dyDescent="0.25">
      <c r="B116" s="2">
        <v>4670</v>
      </c>
      <c r="C116" s="2" t="s">
        <v>126</v>
      </c>
      <c r="E116" s="28" t="s">
        <v>31</v>
      </c>
      <c r="F116" s="27"/>
      <c r="G116" s="27"/>
      <c r="H116" s="27"/>
      <c r="I116" s="28">
        <v>0</v>
      </c>
      <c r="J116" s="27"/>
      <c r="K116" s="28">
        <v>500</v>
      </c>
      <c r="L116" s="27"/>
      <c r="M116" s="28">
        <v>500</v>
      </c>
      <c r="N116" s="27"/>
      <c r="O116" s="5"/>
      <c r="P116" s="22"/>
      <c r="Q116" s="5"/>
      <c r="R116" s="14"/>
      <c r="S116" s="13"/>
      <c r="T116" s="13">
        <v>500</v>
      </c>
      <c r="U116" s="18"/>
      <c r="V116" s="22"/>
      <c r="W116" s="5"/>
      <c r="X116" s="30"/>
      <c r="Y116" s="16"/>
      <c r="Z116" s="30">
        <v>500</v>
      </c>
      <c r="AA116" s="5"/>
    </row>
    <row r="117" spans="2:27" ht="30" x14ac:dyDescent="0.25">
      <c r="B117" s="2">
        <v>4804</v>
      </c>
      <c r="C117" s="4" t="s">
        <v>127</v>
      </c>
      <c r="E117" s="28" t="s">
        <v>31</v>
      </c>
      <c r="F117" s="27"/>
      <c r="G117" s="27"/>
      <c r="H117" s="27"/>
      <c r="I117" s="28">
        <v>1939</v>
      </c>
      <c r="J117" s="27"/>
      <c r="K117" s="28">
        <v>5000</v>
      </c>
      <c r="L117" s="27"/>
      <c r="M117" s="28">
        <v>3061</v>
      </c>
      <c r="N117" s="27"/>
      <c r="O117" s="5"/>
      <c r="P117" s="22"/>
      <c r="Q117" s="5"/>
      <c r="R117" s="14"/>
      <c r="S117" s="13"/>
      <c r="T117" s="13">
        <v>5000</v>
      </c>
      <c r="U117" s="18"/>
      <c r="V117" s="22"/>
      <c r="W117" s="5"/>
      <c r="X117" s="30"/>
      <c r="Y117" s="16"/>
      <c r="Z117" s="30"/>
      <c r="AA117" s="5"/>
    </row>
    <row r="118" spans="2:27" x14ac:dyDescent="0.25">
      <c r="B118" s="2">
        <v>4805</v>
      </c>
      <c r="C118" s="2" t="s">
        <v>128</v>
      </c>
      <c r="E118" s="28" t="s">
        <v>31</v>
      </c>
      <c r="F118" s="27"/>
      <c r="G118" s="27"/>
      <c r="H118" s="27"/>
      <c r="I118" s="28">
        <v>660</v>
      </c>
      <c r="J118" s="27"/>
      <c r="K118" s="28">
        <v>0</v>
      </c>
      <c r="L118" s="27"/>
      <c r="M118" s="28" t="s">
        <v>129</v>
      </c>
      <c r="N118" s="27"/>
      <c r="O118" s="5"/>
      <c r="P118" s="22"/>
      <c r="Q118" s="5"/>
      <c r="R118" s="14"/>
      <c r="S118" s="13"/>
      <c r="T118" s="13">
        <v>40000</v>
      </c>
      <c r="U118" s="18"/>
      <c r="V118" s="22"/>
      <c r="W118" s="5"/>
      <c r="X118" s="30"/>
      <c r="Y118" s="16"/>
      <c r="Z118" s="30">
        <v>40000</v>
      </c>
      <c r="AA118" s="5"/>
    </row>
    <row r="119" spans="2:27" x14ac:dyDescent="0.25">
      <c r="B119" s="2">
        <v>4806</v>
      </c>
      <c r="C119" s="2" t="s">
        <v>130</v>
      </c>
      <c r="E119" s="28" t="s">
        <v>31</v>
      </c>
      <c r="F119" s="27"/>
      <c r="G119" s="27"/>
      <c r="H119" s="27"/>
      <c r="I119" s="28">
        <v>15000</v>
      </c>
      <c r="J119" s="27"/>
      <c r="K119" s="28">
        <v>30000</v>
      </c>
      <c r="L119" s="27"/>
      <c r="M119" s="28">
        <v>15000</v>
      </c>
      <c r="N119" s="27"/>
      <c r="O119" s="5"/>
      <c r="P119" s="22"/>
      <c r="Q119" s="5"/>
      <c r="R119" s="14"/>
      <c r="S119" s="13"/>
      <c r="T119" s="13">
        <v>0</v>
      </c>
      <c r="U119" s="18"/>
      <c r="V119" s="22"/>
      <c r="W119" s="5"/>
      <c r="X119" s="30"/>
      <c r="Y119" s="16"/>
      <c r="Z119" s="30">
        <v>0</v>
      </c>
      <c r="AA119" s="5"/>
    </row>
    <row r="120" spans="2:27" ht="30" x14ac:dyDescent="0.25">
      <c r="B120" s="2">
        <v>4807</v>
      </c>
      <c r="C120" s="4" t="s">
        <v>131</v>
      </c>
      <c r="E120" s="28" t="s">
        <v>31</v>
      </c>
      <c r="F120" s="27"/>
      <c r="G120" s="27"/>
      <c r="H120" s="27"/>
      <c r="I120" s="28">
        <v>2560</v>
      </c>
      <c r="J120" s="27"/>
      <c r="K120" s="28">
        <v>0</v>
      </c>
      <c r="L120" s="27"/>
      <c r="M120" s="28" t="s">
        <v>132</v>
      </c>
      <c r="N120" s="27"/>
      <c r="O120" s="5"/>
      <c r="P120" s="22">
        <v>2680</v>
      </c>
      <c r="Q120" s="5"/>
      <c r="R120" s="14"/>
      <c r="S120" s="13"/>
      <c r="T120" s="13">
        <v>5000</v>
      </c>
      <c r="U120" s="18"/>
      <c r="V120" s="22"/>
      <c r="W120" s="5"/>
      <c r="X120" s="30"/>
      <c r="Y120" s="16"/>
      <c r="Z120" s="30"/>
      <c r="AA120" s="5"/>
    </row>
    <row r="121" spans="2:27" x14ac:dyDescent="0.25">
      <c r="B121" s="2">
        <v>4906</v>
      </c>
      <c r="C121" s="2" t="s">
        <v>133</v>
      </c>
      <c r="E121" s="28" t="s">
        <v>31</v>
      </c>
      <c r="F121" s="27"/>
      <c r="G121" s="27"/>
      <c r="H121" s="27"/>
      <c r="I121" s="28" t="s">
        <v>134</v>
      </c>
      <c r="J121" s="27"/>
      <c r="K121" s="28">
        <v>12000</v>
      </c>
      <c r="L121" s="27"/>
      <c r="M121" s="28">
        <v>12037</v>
      </c>
      <c r="N121" s="27"/>
      <c r="O121" s="5"/>
      <c r="P121" s="22"/>
      <c r="Q121" s="5"/>
      <c r="R121" s="14"/>
      <c r="S121" s="13"/>
      <c r="T121" s="13">
        <v>6000</v>
      </c>
      <c r="U121" s="18"/>
      <c r="V121" s="22"/>
      <c r="W121" s="5"/>
      <c r="X121" s="30"/>
      <c r="Y121" s="16"/>
      <c r="Z121" s="30">
        <v>6000</v>
      </c>
      <c r="AA121" s="5"/>
    </row>
    <row r="122" spans="2:27" x14ac:dyDescent="0.25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5"/>
      <c r="P122" s="22"/>
      <c r="Q122" s="5"/>
      <c r="R122" s="13"/>
      <c r="S122" s="13"/>
      <c r="T122" s="13"/>
      <c r="U122" s="18"/>
      <c r="V122" s="22"/>
      <c r="W122" s="5"/>
      <c r="X122" s="30"/>
      <c r="Y122" s="16"/>
      <c r="Z122" s="30"/>
      <c r="AA122" s="5"/>
    </row>
    <row r="123" spans="2:27" x14ac:dyDescent="0.25">
      <c r="B123" s="1">
        <v>256</v>
      </c>
      <c r="C123" s="1" t="s">
        <v>135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5"/>
      <c r="P123" s="22"/>
      <c r="Q123" s="5"/>
      <c r="R123" s="13"/>
      <c r="S123" s="13"/>
      <c r="T123" s="13"/>
      <c r="U123" s="18"/>
      <c r="V123" s="22"/>
      <c r="W123" s="5"/>
      <c r="X123" s="30"/>
      <c r="Y123" s="16"/>
      <c r="Z123" s="30"/>
      <c r="AA123" s="5"/>
    </row>
    <row r="124" spans="2:27" x14ac:dyDescent="0.25">
      <c r="B124" s="2">
        <v>1320</v>
      </c>
      <c r="C124" s="2" t="s">
        <v>136</v>
      </c>
      <c r="E124" s="28">
        <v>729</v>
      </c>
      <c r="F124" s="27"/>
      <c r="G124" s="28">
        <v>0</v>
      </c>
      <c r="H124" s="27"/>
      <c r="I124" s="27"/>
      <c r="J124" s="27"/>
      <c r="K124" s="27"/>
      <c r="L124" s="27"/>
      <c r="M124" s="28" t="s">
        <v>137</v>
      </c>
      <c r="N124" s="27"/>
      <c r="O124" s="5"/>
      <c r="P124" s="22"/>
      <c r="Q124" s="5"/>
      <c r="R124" s="13">
        <v>4000</v>
      </c>
      <c r="S124" s="13"/>
      <c r="T124" s="13"/>
      <c r="U124" s="18"/>
      <c r="V124" s="22"/>
      <c r="W124" s="5"/>
      <c r="X124" s="30">
        <v>5000</v>
      </c>
      <c r="Y124" s="16"/>
      <c r="Z124" s="30"/>
      <c r="AA124" s="5"/>
    </row>
    <row r="125" spans="2:27" x14ac:dyDescent="0.25">
      <c r="B125" s="2">
        <v>1330</v>
      </c>
      <c r="C125" s="2" t="s">
        <v>138</v>
      </c>
      <c r="E125" s="28">
        <v>1113</v>
      </c>
      <c r="F125" s="27"/>
      <c r="G125" s="28">
        <v>0</v>
      </c>
      <c r="H125" s="27"/>
      <c r="I125" s="27"/>
      <c r="J125" s="27"/>
      <c r="K125" s="27"/>
      <c r="L125" s="27"/>
      <c r="M125" s="28" t="s">
        <v>139</v>
      </c>
      <c r="N125" s="27"/>
      <c r="O125" s="5"/>
      <c r="P125" s="22"/>
      <c r="Q125" s="5"/>
      <c r="R125" s="13">
        <v>2000</v>
      </c>
      <c r="S125" s="13"/>
      <c r="T125" s="13"/>
      <c r="U125" s="18"/>
      <c r="V125" s="22"/>
      <c r="W125" s="5"/>
      <c r="X125" s="30">
        <v>3000</v>
      </c>
      <c r="Y125" s="16"/>
      <c r="Z125" s="30"/>
      <c r="AA125" s="5"/>
    </row>
    <row r="126" spans="2:27" x14ac:dyDescent="0.25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5"/>
      <c r="P126" s="22"/>
      <c r="Q126" s="5"/>
      <c r="R126" s="13"/>
      <c r="S126" s="13"/>
      <c r="T126" s="13"/>
      <c r="U126" s="18"/>
      <c r="V126" s="22"/>
      <c r="W126" s="5"/>
      <c r="X126" s="30"/>
      <c r="Y126" s="16"/>
      <c r="Z126" s="30"/>
      <c r="AA126" s="5"/>
    </row>
    <row r="127" spans="2:27" x14ac:dyDescent="0.25">
      <c r="B127" s="2">
        <v>4175</v>
      </c>
      <c r="C127" s="2" t="s">
        <v>113</v>
      </c>
      <c r="E127" s="28" t="s">
        <v>31</v>
      </c>
      <c r="F127" s="27"/>
      <c r="G127" s="27"/>
      <c r="H127" s="27"/>
      <c r="I127" s="28">
        <v>1584</v>
      </c>
      <c r="J127" s="27"/>
      <c r="K127" s="28">
        <v>0</v>
      </c>
      <c r="L127" s="27"/>
      <c r="M127" s="28" t="s">
        <v>140</v>
      </c>
      <c r="N127" s="27"/>
      <c r="O127" s="5"/>
      <c r="P127" s="22"/>
      <c r="Q127" s="5"/>
      <c r="R127" s="14"/>
      <c r="S127" s="13"/>
      <c r="T127" s="13">
        <v>3000</v>
      </c>
      <c r="U127" s="18"/>
      <c r="V127" s="22"/>
      <c r="W127" s="5"/>
      <c r="X127" s="30"/>
      <c r="Y127" s="16"/>
      <c r="Z127" s="30">
        <v>3500</v>
      </c>
      <c r="AA127" s="5"/>
    </row>
    <row r="128" spans="2:27" x14ac:dyDescent="0.25">
      <c r="B128" s="2"/>
      <c r="C128" s="2" t="s">
        <v>141</v>
      </c>
      <c r="E128" s="28"/>
      <c r="F128" s="27"/>
      <c r="G128" s="27"/>
      <c r="H128" s="27"/>
      <c r="I128" s="28"/>
      <c r="J128" s="27"/>
      <c r="K128" s="28"/>
      <c r="L128" s="27"/>
      <c r="M128" s="28"/>
      <c r="N128" s="27"/>
      <c r="O128" s="5"/>
      <c r="P128" s="22"/>
      <c r="Q128" s="5"/>
      <c r="R128" s="14"/>
      <c r="S128" s="13"/>
      <c r="T128" s="13">
        <v>5000</v>
      </c>
      <c r="U128" s="18"/>
      <c r="V128" s="22"/>
      <c r="W128" s="5"/>
      <c r="X128" s="30"/>
      <c r="Y128" s="16"/>
      <c r="Z128" s="30">
        <v>5500</v>
      </c>
      <c r="AA128" s="5"/>
    </row>
    <row r="129" spans="2:27" x14ac:dyDescent="0.25">
      <c r="B129" s="2">
        <v>4176</v>
      </c>
      <c r="C129" s="2" t="s">
        <v>142</v>
      </c>
      <c r="E129" s="28" t="s">
        <v>31</v>
      </c>
      <c r="F129" s="27"/>
      <c r="G129" s="27"/>
      <c r="H129" s="27"/>
      <c r="I129" s="28">
        <v>2349</v>
      </c>
      <c r="J129" s="27"/>
      <c r="K129" s="28">
        <v>5000</v>
      </c>
      <c r="L129" s="27"/>
      <c r="M129" s="28">
        <v>2651</v>
      </c>
      <c r="N129" s="27"/>
      <c r="O129" s="5"/>
      <c r="P129" s="22">
        <v>30490</v>
      </c>
      <c r="Q129" s="5"/>
      <c r="R129" s="14"/>
      <c r="S129" s="13"/>
      <c r="T129" s="13"/>
      <c r="U129" s="18"/>
      <c r="V129" s="22"/>
      <c r="W129" s="5"/>
      <c r="X129" s="30"/>
      <c r="Y129" s="16"/>
      <c r="Z129" s="30"/>
      <c r="AA129" s="5"/>
    </row>
    <row r="130" spans="2:27" x14ac:dyDescent="0.25">
      <c r="B130" s="2">
        <v>4303</v>
      </c>
      <c r="C130" s="2" t="s">
        <v>143</v>
      </c>
      <c r="E130" s="28" t="s">
        <v>31</v>
      </c>
      <c r="F130" s="27"/>
      <c r="G130" s="27"/>
      <c r="H130" s="27"/>
      <c r="I130" s="28">
        <v>952</v>
      </c>
      <c r="J130" s="27"/>
      <c r="K130" s="28">
        <v>0</v>
      </c>
      <c r="L130" s="27"/>
      <c r="M130" s="28" t="s">
        <v>144</v>
      </c>
      <c r="N130" s="27"/>
      <c r="O130" s="5"/>
      <c r="P130" s="22"/>
      <c r="Q130" s="5"/>
      <c r="R130" s="14"/>
      <c r="S130" s="13"/>
      <c r="T130" s="13">
        <v>0</v>
      </c>
      <c r="U130" s="18"/>
      <c r="V130" s="22"/>
      <c r="W130" s="5"/>
      <c r="X130" s="30"/>
      <c r="Y130" s="16"/>
      <c r="Z130" s="30"/>
      <c r="AA130" s="5"/>
    </row>
    <row r="131" spans="2:27" x14ac:dyDescent="0.25">
      <c r="B131" s="2">
        <v>4305</v>
      </c>
      <c r="C131" s="2" t="s">
        <v>84</v>
      </c>
      <c r="E131" s="28" t="s">
        <v>31</v>
      </c>
      <c r="F131" s="27"/>
      <c r="G131" s="27"/>
      <c r="H131" s="27"/>
      <c r="I131" s="28">
        <v>314</v>
      </c>
      <c r="J131" s="27"/>
      <c r="K131" s="28">
        <v>0</v>
      </c>
      <c r="L131" s="27"/>
      <c r="M131" s="28" t="s">
        <v>145</v>
      </c>
      <c r="N131" s="27"/>
      <c r="O131" s="5"/>
      <c r="P131" s="22"/>
      <c r="Q131" s="5"/>
      <c r="R131" s="14"/>
      <c r="S131" s="13"/>
      <c r="T131" s="13">
        <v>2000</v>
      </c>
      <c r="U131" s="18"/>
      <c r="V131" s="22"/>
      <c r="W131" s="5"/>
      <c r="X131" s="30"/>
      <c r="Y131" s="16"/>
      <c r="Z131" s="30">
        <v>2000</v>
      </c>
      <c r="AA131" s="5"/>
    </row>
    <row r="132" spans="2:27" x14ac:dyDescent="0.25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5"/>
      <c r="P132" s="22"/>
      <c r="Q132" s="5"/>
      <c r="R132" s="13"/>
      <c r="S132" s="13"/>
      <c r="T132" s="13"/>
      <c r="U132" s="18"/>
      <c r="V132" s="22"/>
      <c r="W132" s="5"/>
      <c r="X132" s="30"/>
      <c r="Y132" s="16"/>
      <c r="Z132" s="30"/>
      <c r="AA132" s="5"/>
    </row>
    <row r="133" spans="2:27" x14ac:dyDescent="0.25">
      <c r="B133" s="1">
        <v>260</v>
      </c>
      <c r="C133" s="1" t="s">
        <v>146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5"/>
      <c r="P133" s="22"/>
      <c r="Q133" s="5"/>
      <c r="R133" s="13"/>
      <c r="S133" s="13"/>
      <c r="T133" s="13"/>
      <c r="U133" s="18"/>
      <c r="V133" s="22"/>
      <c r="W133" s="5"/>
      <c r="X133" s="30"/>
      <c r="Y133" s="16"/>
      <c r="Z133" s="30"/>
      <c r="AA133" s="5"/>
    </row>
    <row r="134" spans="2:27" x14ac:dyDescent="0.25">
      <c r="B134" s="2">
        <v>1900</v>
      </c>
      <c r="C134" s="2" t="s">
        <v>147</v>
      </c>
      <c r="E134" s="28">
        <v>0</v>
      </c>
      <c r="F134" s="27"/>
      <c r="G134" s="28">
        <v>1000</v>
      </c>
      <c r="H134" s="27"/>
      <c r="I134" s="27"/>
      <c r="J134" s="27"/>
      <c r="K134" s="27"/>
      <c r="L134" s="27"/>
      <c r="M134" s="28">
        <v>1000</v>
      </c>
      <c r="N134" s="27"/>
      <c r="O134" s="5"/>
      <c r="P134" s="22"/>
      <c r="Q134" s="5"/>
      <c r="R134" s="13"/>
      <c r="S134" s="13"/>
      <c r="T134" s="13"/>
      <c r="U134" s="18"/>
      <c r="V134" s="22"/>
      <c r="W134" s="5"/>
      <c r="X134" s="30"/>
      <c r="Y134" s="16"/>
      <c r="Z134" s="30"/>
      <c r="AA134" s="5"/>
    </row>
    <row r="135" spans="2:27" x14ac:dyDescent="0.25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5"/>
      <c r="P135" s="22"/>
      <c r="Q135" s="5"/>
      <c r="R135" s="13"/>
      <c r="S135" s="13"/>
      <c r="T135" s="13"/>
      <c r="U135" s="18"/>
      <c r="V135" s="22"/>
      <c r="W135" s="5"/>
      <c r="X135" s="30"/>
      <c r="Y135" s="16"/>
      <c r="Z135" s="30"/>
      <c r="AA135" s="5"/>
    </row>
    <row r="136" spans="2:27" ht="30" x14ac:dyDescent="0.25">
      <c r="B136" s="2">
        <v>4600</v>
      </c>
      <c r="C136" s="4" t="s">
        <v>148</v>
      </c>
      <c r="E136" s="28" t="s">
        <v>31</v>
      </c>
      <c r="F136" s="27"/>
      <c r="G136" s="27"/>
      <c r="H136" s="27"/>
      <c r="I136" s="28">
        <v>180</v>
      </c>
      <c r="J136" s="27"/>
      <c r="K136" s="28">
        <v>0</v>
      </c>
      <c r="L136" s="27"/>
      <c r="M136" s="28" t="s">
        <v>149</v>
      </c>
      <c r="N136" s="27"/>
      <c r="O136" s="5"/>
      <c r="P136" s="22">
        <v>6900</v>
      </c>
      <c r="Q136" s="5"/>
      <c r="R136" s="14"/>
      <c r="S136" s="13"/>
      <c r="T136" s="13">
        <v>6500</v>
      </c>
      <c r="U136" s="18"/>
      <c r="V136" s="22"/>
      <c r="W136" s="5"/>
      <c r="X136" s="30"/>
      <c r="Y136" s="16"/>
      <c r="Z136" s="30"/>
      <c r="AA136" s="5"/>
    </row>
    <row r="137" spans="2:27" x14ac:dyDescent="0.25">
      <c r="B137" s="2">
        <v>4620</v>
      </c>
      <c r="C137" s="2" t="s">
        <v>150</v>
      </c>
      <c r="E137" s="28" t="s">
        <v>31</v>
      </c>
      <c r="F137" s="27"/>
      <c r="G137" s="27"/>
      <c r="H137" s="27"/>
      <c r="I137" s="28">
        <v>9046</v>
      </c>
      <c r="J137" s="27"/>
      <c r="K137" s="28">
        <v>1000</v>
      </c>
      <c r="L137" s="27"/>
      <c r="M137" s="28" t="s">
        <v>151</v>
      </c>
      <c r="N137" s="27"/>
      <c r="O137" s="5"/>
      <c r="P137" s="22"/>
      <c r="Q137" s="5"/>
      <c r="R137" s="14"/>
      <c r="S137" s="13"/>
      <c r="T137" s="13">
        <v>1500</v>
      </c>
      <c r="U137" s="18"/>
      <c r="V137" s="22"/>
      <c r="W137" s="5"/>
      <c r="X137" s="30"/>
      <c r="Y137" s="16"/>
      <c r="Z137" s="30">
        <v>1000</v>
      </c>
      <c r="AA137" s="5"/>
    </row>
    <row r="138" spans="2:27" x14ac:dyDescent="0.25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5"/>
      <c r="P138" s="22"/>
      <c r="Q138" s="5"/>
      <c r="R138" s="13"/>
      <c r="S138" s="13"/>
      <c r="T138" s="13"/>
      <c r="U138" s="18"/>
      <c r="V138" s="22"/>
      <c r="W138" s="5"/>
      <c r="X138" s="30"/>
      <c r="Y138" s="16"/>
      <c r="Z138" s="30"/>
      <c r="AA138" s="5"/>
    </row>
    <row r="139" spans="2:27" x14ac:dyDescent="0.25">
      <c r="B139" s="1">
        <v>261</v>
      </c>
      <c r="C139" s="1" t="s">
        <v>152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5"/>
      <c r="P139" s="22"/>
      <c r="Q139" s="5"/>
      <c r="R139" s="13"/>
      <c r="S139" s="13"/>
      <c r="T139" s="13"/>
      <c r="U139" s="18"/>
      <c r="V139" s="22"/>
      <c r="W139" s="5"/>
      <c r="X139" s="30"/>
      <c r="Y139" s="16"/>
      <c r="Z139" s="30"/>
      <c r="AA139" s="5"/>
    </row>
    <row r="140" spans="2:27" x14ac:dyDescent="0.25">
      <c r="B140" s="2">
        <v>1671</v>
      </c>
      <c r="C140" s="2" t="s">
        <v>153</v>
      </c>
      <c r="E140" s="28" t="s">
        <v>31</v>
      </c>
      <c r="F140" s="27"/>
      <c r="G140" s="27"/>
      <c r="H140" s="27"/>
      <c r="I140" s="28">
        <v>80</v>
      </c>
      <c r="J140" s="27"/>
      <c r="K140" s="28">
        <v>0</v>
      </c>
      <c r="L140" s="27"/>
      <c r="M140" s="28" t="s">
        <v>154</v>
      </c>
      <c r="N140" s="27"/>
      <c r="O140" s="5"/>
      <c r="P140" s="22"/>
      <c r="Q140" s="5"/>
      <c r="R140" s="13">
        <v>100</v>
      </c>
      <c r="S140" s="13"/>
      <c r="T140" s="13"/>
      <c r="U140" s="18"/>
      <c r="V140" s="22"/>
      <c r="W140" s="5"/>
      <c r="X140" s="30">
        <v>100</v>
      </c>
      <c r="Y140" s="16"/>
      <c r="Z140" s="30"/>
      <c r="AA140" s="5"/>
    </row>
    <row r="141" spans="2:27" x14ac:dyDescent="0.25">
      <c r="B141" s="2">
        <v>1835</v>
      </c>
      <c r="C141" s="2" t="s">
        <v>155</v>
      </c>
      <c r="E141" s="28" t="s">
        <v>31</v>
      </c>
      <c r="F141" s="27"/>
      <c r="G141" s="27"/>
      <c r="H141" s="27"/>
      <c r="I141" s="28">
        <v>479</v>
      </c>
      <c r="J141" s="27"/>
      <c r="K141" s="28">
        <v>0</v>
      </c>
      <c r="L141" s="27"/>
      <c r="M141" s="28" t="s">
        <v>156</v>
      </c>
      <c r="N141" s="27"/>
      <c r="O141" s="5"/>
      <c r="P141" s="22"/>
      <c r="Q141" s="5"/>
      <c r="R141" s="13">
        <v>500</v>
      </c>
      <c r="S141" s="13"/>
      <c r="T141" s="13"/>
      <c r="U141" s="18"/>
      <c r="V141" s="22"/>
      <c r="W141" s="5"/>
      <c r="X141" s="30">
        <v>500</v>
      </c>
      <c r="Y141" s="16"/>
      <c r="Z141" s="30"/>
      <c r="AA141" s="5"/>
    </row>
    <row r="142" spans="2:27" x14ac:dyDescent="0.25">
      <c r="B142" s="2">
        <v>1836</v>
      </c>
      <c r="C142" s="2" t="s">
        <v>157</v>
      </c>
      <c r="E142" s="28" t="s">
        <v>31</v>
      </c>
      <c r="F142" s="27"/>
      <c r="G142" s="27"/>
      <c r="H142" s="27"/>
      <c r="I142" s="28">
        <v>131</v>
      </c>
      <c r="J142" s="27"/>
      <c r="K142" s="28">
        <v>1600</v>
      </c>
      <c r="L142" s="27"/>
      <c r="M142" s="28">
        <v>1469</v>
      </c>
      <c r="N142" s="27"/>
      <c r="O142" s="5"/>
      <c r="P142" s="22"/>
      <c r="Q142" s="5"/>
      <c r="R142" s="13">
        <v>0</v>
      </c>
      <c r="S142" s="13"/>
      <c r="T142" s="13"/>
      <c r="U142" s="18"/>
      <c r="V142" s="22"/>
      <c r="W142" s="5"/>
      <c r="X142" s="30"/>
      <c r="Y142" s="16"/>
      <c r="Z142" s="30"/>
      <c r="AA142" s="5"/>
    </row>
    <row r="143" spans="2:27" x14ac:dyDescent="0.25">
      <c r="B143" s="2">
        <v>1900</v>
      </c>
      <c r="C143" s="2" t="s">
        <v>147</v>
      </c>
      <c r="E143" s="28" t="s">
        <v>31</v>
      </c>
      <c r="F143" s="27"/>
      <c r="G143" s="27"/>
      <c r="H143" s="27"/>
      <c r="I143" s="28">
        <v>0</v>
      </c>
      <c r="J143" s="27"/>
      <c r="K143" s="28">
        <v>2500</v>
      </c>
      <c r="L143" s="27"/>
      <c r="M143" s="28">
        <v>2500</v>
      </c>
      <c r="N143" s="27"/>
      <c r="O143" s="5"/>
      <c r="P143" s="22"/>
      <c r="Q143" s="5"/>
      <c r="R143" s="13"/>
      <c r="S143" s="13"/>
      <c r="T143" s="13"/>
      <c r="U143" s="18"/>
      <c r="V143" s="22"/>
      <c r="W143" s="5"/>
      <c r="X143" s="30"/>
      <c r="Y143" s="16"/>
      <c r="Z143" s="30"/>
      <c r="AA143" s="5"/>
    </row>
    <row r="144" spans="2:27" x14ac:dyDescent="0.25"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5"/>
      <c r="P144" s="22"/>
      <c r="Q144" s="5"/>
      <c r="R144" s="13"/>
      <c r="S144" s="13"/>
      <c r="T144" s="13"/>
      <c r="U144" s="18"/>
      <c r="V144" s="22"/>
      <c r="W144" s="5"/>
      <c r="X144" s="30"/>
      <c r="Y144" s="16"/>
      <c r="Z144" s="30"/>
      <c r="AA144" s="5"/>
    </row>
    <row r="145" spans="2:27" x14ac:dyDescent="0.25">
      <c r="B145" s="2">
        <v>4146</v>
      </c>
      <c r="C145" s="2" t="s">
        <v>158</v>
      </c>
      <c r="E145" s="28" t="s">
        <v>31</v>
      </c>
      <c r="F145" s="27"/>
      <c r="G145" s="27"/>
      <c r="H145" s="27"/>
      <c r="I145" s="28">
        <v>26482</v>
      </c>
      <c r="J145" s="27"/>
      <c r="K145" s="28">
        <v>27000</v>
      </c>
      <c r="L145" s="27"/>
      <c r="M145" s="28">
        <v>519</v>
      </c>
      <c r="N145" s="27"/>
      <c r="O145" s="5"/>
      <c r="P145" s="22"/>
      <c r="Q145" s="5"/>
      <c r="R145" s="14"/>
      <c r="S145" s="13"/>
      <c r="T145" s="13">
        <v>27000</v>
      </c>
      <c r="U145" s="18"/>
      <c r="V145" s="22"/>
      <c r="W145" s="5"/>
      <c r="X145" s="30"/>
      <c r="Y145" s="16"/>
      <c r="Z145" s="30">
        <v>28000</v>
      </c>
      <c r="AA145" s="5"/>
    </row>
    <row r="146" spans="2:27" x14ac:dyDescent="0.25">
      <c r="B146" s="2">
        <v>4284</v>
      </c>
      <c r="C146" s="2" t="s">
        <v>159</v>
      </c>
      <c r="E146" s="28" t="s">
        <v>31</v>
      </c>
      <c r="F146" s="27"/>
      <c r="G146" s="27"/>
      <c r="H146" s="27"/>
      <c r="I146" s="28">
        <v>1647</v>
      </c>
      <c r="J146" s="27"/>
      <c r="K146" s="28">
        <v>1500</v>
      </c>
      <c r="L146" s="27"/>
      <c r="M146" s="28" t="s">
        <v>160</v>
      </c>
      <c r="N146" s="27"/>
      <c r="O146" s="5"/>
      <c r="P146" s="22">
        <v>1140</v>
      </c>
      <c r="Q146" s="5"/>
      <c r="R146" s="14"/>
      <c r="S146" s="13"/>
      <c r="T146" s="13">
        <v>1500</v>
      </c>
      <c r="U146" s="18"/>
      <c r="V146" s="22"/>
      <c r="W146" s="5"/>
      <c r="X146" s="30"/>
      <c r="Y146" s="16"/>
      <c r="Z146" s="30">
        <v>1500</v>
      </c>
      <c r="AA146" s="5"/>
    </row>
    <row r="147" spans="2:27" x14ac:dyDescent="0.25">
      <c r="B147" s="2">
        <v>4650</v>
      </c>
      <c r="C147" s="2" t="s">
        <v>63</v>
      </c>
      <c r="E147" s="28" t="s">
        <v>31</v>
      </c>
      <c r="F147" s="27"/>
      <c r="G147" s="27"/>
      <c r="H147" s="27"/>
      <c r="I147" s="28">
        <v>680</v>
      </c>
      <c r="J147" s="27"/>
      <c r="K147" s="28">
        <v>100</v>
      </c>
      <c r="L147" s="27"/>
      <c r="M147" s="28" t="s">
        <v>161</v>
      </c>
      <c r="N147" s="27"/>
      <c r="O147" s="5"/>
      <c r="P147" s="22"/>
      <c r="Q147" s="5"/>
      <c r="R147" s="14"/>
      <c r="S147" s="13"/>
      <c r="T147" s="13">
        <v>100</v>
      </c>
      <c r="U147" s="18"/>
      <c r="V147" s="22"/>
      <c r="W147" s="5"/>
      <c r="X147" s="30"/>
      <c r="Y147" s="16"/>
      <c r="Z147" s="30">
        <v>100</v>
      </c>
      <c r="AA147" s="5"/>
    </row>
    <row r="148" spans="2:27" x14ac:dyDescent="0.2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5"/>
      <c r="P148" s="22"/>
      <c r="Q148" s="5"/>
      <c r="R148" s="13"/>
      <c r="S148" s="13"/>
      <c r="T148" s="13"/>
      <c r="U148" s="18"/>
      <c r="V148" s="22"/>
      <c r="W148" s="5"/>
      <c r="X148" s="30"/>
      <c r="Y148" s="16"/>
      <c r="Z148" s="30"/>
      <c r="AA148" s="5"/>
    </row>
    <row r="149" spans="2:27" x14ac:dyDescent="0.25">
      <c r="B149" s="1">
        <v>265</v>
      </c>
      <c r="C149" s="1" t="s">
        <v>162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5"/>
      <c r="P149" s="22"/>
      <c r="Q149" s="5"/>
      <c r="R149" s="13"/>
      <c r="S149" s="13"/>
      <c r="T149" s="13"/>
      <c r="U149" s="18"/>
      <c r="V149" s="22"/>
      <c r="W149" s="5"/>
      <c r="X149" s="30"/>
      <c r="Y149" s="16"/>
      <c r="Z149" s="30"/>
      <c r="AA149" s="5"/>
    </row>
    <row r="150" spans="2:27" x14ac:dyDescent="0.25">
      <c r="B150" s="2">
        <v>1616</v>
      </c>
      <c r="C150" s="2" t="s">
        <v>163</v>
      </c>
      <c r="E150" s="28">
        <v>515</v>
      </c>
      <c r="F150" s="27"/>
      <c r="G150" s="28">
        <v>0</v>
      </c>
      <c r="H150" s="27"/>
      <c r="I150" s="27"/>
      <c r="J150" s="27"/>
      <c r="K150" s="27"/>
      <c r="L150" s="27"/>
      <c r="M150" s="28" t="s">
        <v>164</v>
      </c>
      <c r="N150" s="27"/>
      <c r="O150" s="5"/>
      <c r="P150" s="22"/>
      <c r="Q150" s="5"/>
      <c r="R150" s="13"/>
      <c r="S150" s="13"/>
      <c r="T150" s="13"/>
      <c r="U150" s="18"/>
      <c r="V150" s="22"/>
      <c r="W150" s="5"/>
      <c r="X150" s="30"/>
      <c r="Y150" s="16"/>
      <c r="Z150" s="30"/>
      <c r="AA150" s="5"/>
    </row>
    <row r="151" spans="2:27" x14ac:dyDescent="0.25">
      <c r="B151" s="2">
        <v>1617</v>
      </c>
      <c r="C151" s="2" t="s">
        <v>165</v>
      </c>
      <c r="E151" s="28">
        <v>690</v>
      </c>
      <c r="F151" s="27"/>
      <c r="G151" s="28">
        <v>0</v>
      </c>
      <c r="H151" s="27"/>
      <c r="I151" s="27"/>
      <c r="J151" s="27"/>
      <c r="K151" s="27"/>
      <c r="L151" s="27"/>
      <c r="M151" s="28" t="s">
        <v>166</v>
      </c>
      <c r="N151" s="27"/>
      <c r="O151" s="5"/>
      <c r="P151" s="22"/>
      <c r="Q151" s="5"/>
      <c r="R151" s="13"/>
      <c r="S151" s="13"/>
      <c r="T151" s="13"/>
      <c r="U151" s="18"/>
      <c r="V151" s="22"/>
      <c r="W151" s="5"/>
      <c r="X151" s="30"/>
      <c r="Y151" s="16"/>
      <c r="Z151" s="30"/>
      <c r="AA151" s="5"/>
    </row>
    <row r="152" spans="2:27" x14ac:dyDescent="0.25">
      <c r="B152" s="2">
        <v>1620</v>
      </c>
      <c r="C152" s="2" t="s">
        <v>167</v>
      </c>
      <c r="E152" s="28">
        <v>189</v>
      </c>
      <c r="F152" s="27"/>
      <c r="G152" s="28">
        <v>800</v>
      </c>
      <c r="H152" s="27"/>
      <c r="I152" s="27"/>
      <c r="J152" s="27"/>
      <c r="K152" s="27"/>
      <c r="L152" s="27"/>
      <c r="M152" s="28">
        <v>611</v>
      </c>
      <c r="N152" s="27"/>
      <c r="O152" s="5"/>
      <c r="P152" s="22"/>
      <c r="Q152" s="5"/>
      <c r="R152" s="13"/>
      <c r="S152" s="13"/>
      <c r="T152" s="13"/>
      <c r="U152" s="18"/>
      <c r="V152" s="22"/>
      <c r="W152" s="5"/>
      <c r="X152" s="30"/>
      <c r="Y152" s="16"/>
      <c r="Z152" s="30"/>
      <c r="AA152" s="5"/>
    </row>
    <row r="153" spans="2:27" x14ac:dyDescent="0.25">
      <c r="B153" s="2">
        <v>1625</v>
      </c>
      <c r="C153" s="2" t="s">
        <v>168</v>
      </c>
      <c r="E153" s="28">
        <v>430</v>
      </c>
      <c r="F153" s="27"/>
      <c r="G153" s="28">
        <v>1200</v>
      </c>
      <c r="H153" s="27"/>
      <c r="I153" s="27"/>
      <c r="J153" s="27"/>
      <c r="K153" s="27"/>
      <c r="L153" s="27"/>
      <c r="M153" s="28">
        <v>770</v>
      </c>
      <c r="N153" s="27"/>
      <c r="O153" s="5"/>
      <c r="P153" s="22"/>
      <c r="Q153" s="5"/>
      <c r="R153" s="13"/>
      <c r="S153" s="13"/>
      <c r="T153" s="13"/>
      <c r="U153" s="18"/>
      <c r="V153" s="22"/>
      <c r="W153" s="5"/>
      <c r="X153" s="30"/>
      <c r="Y153" s="16"/>
      <c r="Z153" s="30"/>
      <c r="AA153" s="5"/>
    </row>
    <row r="154" spans="2:27" x14ac:dyDescent="0.25">
      <c r="B154" s="2">
        <v>1635</v>
      </c>
      <c r="C154" s="2" t="s">
        <v>169</v>
      </c>
      <c r="E154" s="28">
        <v>630</v>
      </c>
      <c r="F154" s="27"/>
      <c r="G154" s="28">
        <v>0</v>
      </c>
      <c r="H154" s="27"/>
      <c r="I154" s="27"/>
      <c r="J154" s="27"/>
      <c r="K154" s="27"/>
      <c r="L154" s="27"/>
      <c r="M154" s="28" t="s">
        <v>170</v>
      </c>
      <c r="N154" s="27"/>
      <c r="O154" s="5"/>
      <c r="P154" s="22"/>
      <c r="Q154" s="5"/>
      <c r="R154" s="13"/>
      <c r="S154" s="13"/>
      <c r="T154" s="13"/>
      <c r="U154" s="18"/>
      <c r="V154" s="22"/>
      <c r="W154" s="5"/>
      <c r="X154" s="30"/>
      <c r="Y154" s="16"/>
      <c r="Z154" s="30"/>
      <c r="AA154" s="5"/>
    </row>
    <row r="155" spans="2:27" x14ac:dyDescent="0.25">
      <c r="B155" s="2">
        <v>1650</v>
      </c>
      <c r="C155" s="2" t="s">
        <v>171</v>
      </c>
      <c r="E155" s="28">
        <v>1046</v>
      </c>
      <c r="F155" s="27"/>
      <c r="G155" s="28">
        <v>3500</v>
      </c>
      <c r="H155" s="27"/>
      <c r="I155" s="27"/>
      <c r="J155" s="27"/>
      <c r="K155" s="27"/>
      <c r="L155" s="27"/>
      <c r="M155" s="28">
        <v>2454</v>
      </c>
      <c r="N155" s="27"/>
      <c r="O155" s="5"/>
      <c r="P155" s="22"/>
      <c r="Q155" s="5"/>
      <c r="R155" s="13"/>
      <c r="S155" s="13"/>
      <c r="T155" s="13"/>
      <c r="U155" s="18"/>
      <c r="V155" s="22"/>
      <c r="W155" s="5"/>
      <c r="X155" s="30"/>
      <c r="Y155" s="16"/>
      <c r="Z155" s="30"/>
      <c r="AA155" s="5"/>
    </row>
    <row r="156" spans="2:27" x14ac:dyDescent="0.25">
      <c r="C156" s="2" t="s">
        <v>172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5"/>
      <c r="P156" s="22"/>
      <c r="Q156" s="5"/>
      <c r="R156" s="13">
        <v>7500</v>
      </c>
      <c r="S156" s="13"/>
      <c r="T156" s="13"/>
      <c r="U156" s="18"/>
      <c r="V156" s="22"/>
      <c r="W156" s="5"/>
      <c r="X156" s="30">
        <v>6000</v>
      </c>
      <c r="Y156" s="16"/>
      <c r="Z156" s="30"/>
      <c r="AA156" s="5"/>
    </row>
    <row r="157" spans="2:27" x14ac:dyDescent="0.25"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5"/>
      <c r="P157" s="22"/>
      <c r="Q157" s="5"/>
      <c r="R157" s="13"/>
      <c r="S157" s="13"/>
      <c r="T157" s="13"/>
      <c r="U157" s="18"/>
      <c r="V157" s="22"/>
      <c r="W157" s="5"/>
      <c r="X157" s="30"/>
      <c r="Y157" s="16"/>
      <c r="Z157" s="30"/>
      <c r="AA157" s="5"/>
    </row>
    <row r="158" spans="2:27" x14ac:dyDescent="0.25">
      <c r="B158" s="2">
        <v>4884</v>
      </c>
      <c r="C158" s="2" t="s">
        <v>173</v>
      </c>
      <c r="E158" s="28" t="s">
        <v>31</v>
      </c>
      <c r="F158" s="27"/>
      <c r="G158" s="27"/>
      <c r="H158" s="27"/>
      <c r="I158" s="28">
        <v>458</v>
      </c>
      <c r="J158" s="27"/>
      <c r="K158" s="28">
        <v>0</v>
      </c>
      <c r="L158" s="27"/>
      <c r="M158" s="28" t="s">
        <v>174</v>
      </c>
      <c r="N158" s="27"/>
      <c r="O158" s="5"/>
      <c r="P158" s="22"/>
      <c r="Q158" s="5"/>
      <c r="R158" s="14"/>
      <c r="S158" s="13"/>
      <c r="T158" s="13"/>
      <c r="U158" s="18"/>
      <c r="V158" s="22"/>
      <c r="W158" s="5"/>
      <c r="X158" s="30"/>
      <c r="Y158" s="16"/>
      <c r="Z158" s="30"/>
      <c r="AA158" s="5"/>
    </row>
    <row r="159" spans="2:27" x14ac:dyDescent="0.25">
      <c r="B159" s="2">
        <v>4885</v>
      </c>
      <c r="C159" s="2" t="s">
        <v>175</v>
      </c>
      <c r="E159" s="28" t="s">
        <v>31</v>
      </c>
      <c r="F159" s="27"/>
      <c r="G159" s="27"/>
      <c r="H159" s="27"/>
      <c r="I159" s="28">
        <v>4999</v>
      </c>
      <c r="J159" s="27"/>
      <c r="K159" s="28">
        <v>5000</v>
      </c>
      <c r="L159" s="27"/>
      <c r="M159" s="28">
        <v>1</v>
      </c>
      <c r="N159" s="27"/>
      <c r="O159" s="5"/>
      <c r="P159" s="22"/>
      <c r="Q159" s="5"/>
      <c r="R159" s="14"/>
      <c r="S159" s="13"/>
      <c r="T159" s="13"/>
      <c r="U159" s="18"/>
      <c r="V159" s="22"/>
      <c r="W159" s="5"/>
      <c r="X159" s="30"/>
      <c r="Y159" s="16"/>
      <c r="Z159" s="30"/>
      <c r="AA159" s="5"/>
    </row>
    <row r="160" spans="2:27" x14ac:dyDescent="0.25">
      <c r="B160" s="2">
        <v>4905</v>
      </c>
      <c r="C160" s="2" t="s">
        <v>176</v>
      </c>
      <c r="E160" s="28" t="s">
        <v>31</v>
      </c>
      <c r="F160" s="27"/>
      <c r="G160" s="27"/>
      <c r="H160" s="27"/>
      <c r="I160" s="28">
        <v>6813</v>
      </c>
      <c r="J160" s="27"/>
      <c r="K160" s="28">
        <v>10000</v>
      </c>
      <c r="L160" s="27"/>
      <c r="M160" s="28">
        <v>3187</v>
      </c>
      <c r="N160" s="27"/>
      <c r="O160" s="5"/>
      <c r="P160" s="22"/>
      <c r="Q160" s="5"/>
      <c r="R160" s="14"/>
      <c r="S160" s="13"/>
      <c r="T160" s="13"/>
      <c r="U160" s="18"/>
      <c r="V160" s="22"/>
      <c r="W160" s="5"/>
      <c r="X160" s="30"/>
      <c r="Y160" s="16"/>
      <c r="Z160" s="30"/>
      <c r="AA160" s="5"/>
    </row>
    <row r="161" spans="2:27" x14ac:dyDescent="0.25">
      <c r="B161" s="2">
        <v>4910</v>
      </c>
      <c r="C161" s="2" t="s">
        <v>177</v>
      </c>
      <c r="E161" s="28" t="s">
        <v>31</v>
      </c>
      <c r="F161" s="27"/>
      <c r="G161" s="27"/>
      <c r="H161" s="27"/>
      <c r="I161" s="28">
        <v>1377</v>
      </c>
      <c r="J161" s="27"/>
      <c r="K161" s="28">
        <v>0</v>
      </c>
      <c r="L161" s="27"/>
      <c r="M161" s="28" t="s">
        <v>178</v>
      </c>
      <c r="N161" s="27"/>
      <c r="O161" s="5"/>
      <c r="P161" s="22"/>
      <c r="Q161" s="5"/>
      <c r="R161" s="14"/>
      <c r="S161" s="13"/>
      <c r="T161" s="13">
        <v>25000</v>
      </c>
      <c r="U161" s="18"/>
      <c r="V161" s="22"/>
      <c r="W161" s="5"/>
      <c r="X161" s="30"/>
      <c r="Y161" s="16"/>
      <c r="Z161" s="30">
        <v>30000</v>
      </c>
      <c r="AA161" s="5"/>
    </row>
    <row r="162" spans="2:27" x14ac:dyDescent="0.25"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5"/>
      <c r="P162" s="22"/>
      <c r="Q162" s="5"/>
      <c r="R162" s="13"/>
      <c r="S162" s="13"/>
      <c r="T162" s="13"/>
      <c r="U162" s="18"/>
      <c r="V162" s="22"/>
      <c r="W162" s="5"/>
      <c r="X162" s="30"/>
      <c r="Y162" s="16"/>
      <c r="Z162" s="30"/>
      <c r="AA162" s="5"/>
    </row>
    <row r="163" spans="2:27" x14ac:dyDescent="0.25">
      <c r="B163" s="1">
        <v>270</v>
      </c>
      <c r="C163" s="1" t="s">
        <v>179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5"/>
      <c r="P163" s="22"/>
      <c r="Q163" s="5"/>
      <c r="R163" s="13"/>
      <c r="S163" s="13"/>
      <c r="T163" s="13"/>
      <c r="U163" s="18"/>
      <c r="V163" s="22"/>
      <c r="W163" s="5"/>
      <c r="X163" s="30"/>
      <c r="Y163" s="16"/>
      <c r="Z163" s="30"/>
      <c r="AA163" s="5"/>
    </row>
    <row r="164" spans="2:27" x14ac:dyDescent="0.25">
      <c r="B164" s="2">
        <v>4712</v>
      </c>
      <c r="C164" s="2" t="s">
        <v>180</v>
      </c>
      <c r="E164" s="28" t="s">
        <v>31</v>
      </c>
      <c r="F164" s="27"/>
      <c r="G164" s="27"/>
      <c r="H164" s="27"/>
      <c r="I164" s="28">
        <v>0</v>
      </c>
      <c r="J164" s="27"/>
      <c r="K164" s="28">
        <v>10000</v>
      </c>
      <c r="L164" s="27"/>
      <c r="M164" s="28">
        <v>10000</v>
      </c>
      <c r="N164" s="27"/>
      <c r="O164" s="5"/>
      <c r="P164" s="22">
        <v>10000</v>
      </c>
      <c r="Q164" s="5"/>
      <c r="R164" s="14"/>
      <c r="S164" s="13"/>
      <c r="T164" s="13">
        <v>0</v>
      </c>
      <c r="U164" s="18"/>
      <c r="V164" s="22"/>
      <c r="W164" s="5"/>
      <c r="X164" s="30"/>
      <c r="Y164" s="16"/>
      <c r="Z164" s="30">
        <v>0</v>
      </c>
      <c r="AA164" s="5"/>
    </row>
    <row r="165" spans="2:27" x14ac:dyDescent="0.25">
      <c r="B165" s="2">
        <v>4811</v>
      </c>
      <c r="C165" s="2" t="s">
        <v>181</v>
      </c>
      <c r="E165" s="28" t="s">
        <v>31</v>
      </c>
      <c r="F165" s="27"/>
      <c r="G165" s="27"/>
      <c r="H165" s="27"/>
      <c r="I165" s="28">
        <v>0</v>
      </c>
      <c r="J165" s="27"/>
      <c r="K165" s="28">
        <v>250</v>
      </c>
      <c r="L165" s="27"/>
      <c r="M165" s="28">
        <v>250</v>
      </c>
      <c r="N165" s="27"/>
      <c r="O165" s="5"/>
      <c r="P165" s="22"/>
      <c r="Q165" s="5"/>
      <c r="R165" s="14"/>
      <c r="S165" s="13"/>
      <c r="T165" s="13">
        <v>250</v>
      </c>
      <c r="U165" s="18"/>
      <c r="V165" s="22"/>
      <c r="W165" s="5"/>
      <c r="X165" s="30"/>
      <c r="Y165" s="16"/>
      <c r="Z165" s="30">
        <v>300</v>
      </c>
      <c r="AA165" s="5"/>
    </row>
    <row r="166" spans="2:27" x14ac:dyDescent="0.25">
      <c r="B166" s="2">
        <v>4867</v>
      </c>
      <c r="C166" s="2" t="s">
        <v>182</v>
      </c>
      <c r="E166" s="28" t="s">
        <v>31</v>
      </c>
      <c r="F166" s="27"/>
      <c r="G166" s="27"/>
      <c r="H166" s="27"/>
      <c r="I166" s="28">
        <v>5764</v>
      </c>
      <c r="J166" s="27"/>
      <c r="K166" s="28">
        <v>5000</v>
      </c>
      <c r="L166" s="27"/>
      <c r="M166" s="28" t="s">
        <v>183</v>
      </c>
      <c r="N166" s="27"/>
      <c r="O166" s="5"/>
      <c r="P166" s="22">
        <v>4500</v>
      </c>
      <c r="Q166" s="5"/>
      <c r="R166" s="14"/>
      <c r="S166" s="13"/>
      <c r="T166" s="13">
        <v>2000</v>
      </c>
      <c r="U166" s="18"/>
      <c r="V166" s="22"/>
      <c r="W166" s="5"/>
      <c r="X166" s="30"/>
      <c r="Y166" s="16"/>
      <c r="Z166" s="30"/>
      <c r="AA166" s="5"/>
    </row>
    <row r="167" spans="2:27" x14ac:dyDescent="0.25">
      <c r="B167" s="2"/>
      <c r="C167" s="2" t="s">
        <v>184</v>
      </c>
      <c r="E167" s="28"/>
      <c r="F167" s="27"/>
      <c r="G167" s="27"/>
      <c r="H167" s="27"/>
      <c r="I167" s="28"/>
      <c r="J167" s="27"/>
      <c r="K167" s="28"/>
      <c r="L167" s="27"/>
      <c r="M167" s="28"/>
      <c r="N167" s="27"/>
      <c r="O167" s="5"/>
      <c r="P167" s="22"/>
      <c r="Q167" s="5"/>
      <c r="R167" s="14"/>
      <c r="S167" s="13"/>
      <c r="T167" s="13">
        <v>5000</v>
      </c>
      <c r="U167" s="18"/>
      <c r="V167" s="22"/>
      <c r="W167" s="5"/>
      <c r="X167" s="30"/>
      <c r="Y167" s="16"/>
      <c r="Z167" s="30"/>
      <c r="AA167" s="5"/>
    </row>
    <row r="168" spans="2:27" x14ac:dyDescent="0.25">
      <c r="B168" s="2">
        <v>4901</v>
      </c>
      <c r="C168" s="2" t="s">
        <v>185</v>
      </c>
      <c r="E168" s="28" t="s">
        <v>31</v>
      </c>
      <c r="F168" s="27"/>
      <c r="G168" s="27"/>
      <c r="H168" s="27"/>
      <c r="I168" s="28">
        <v>875</v>
      </c>
      <c r="J168" s="27"/>
      <c r="K168" s="28">
        <v>2000</v>
      </c>
      <c r="L168" s="27"/>
      <c r="M168" s="28">
        <v>1125</v>
      </c>
      <c r="N168" s="27"/>
      <c r="O168" s="5"/>
      <c r="P168" s="22"/>
      <c r="Q168" s="5"/>
      <c r="R168" s="14"/>
      <c r="S168" s="13"/>
      <c r="T168" s="13">
        <v>1000</v>
      </c>
      <c r="U168" s="18"/>
      <c r="V168" s="22"/>
      <c r="W168" s="5"/>
      <c r="X168" s="30"/>
      <c r="Y168" s="16"/>
      <c r="Z168" s="30"/>
      <c r="AA168" s="5"/>
    </row>
    <row r="169" spans="2:27" x14ac:dyDescent="0.25">
      <c r="B169" s="2"/>
      <c r="C169" s="2" t="s">
        <v>186</v>
      </c>
      <c r="E169" s="28"/>
      <c r="F169" s="27"/>
      <c r="G169" s="27"/>
      <c r="H169" s="27"/>
      <c r="I169" s="28"/>
      <c r="J169" s="27"/>
      <c r="K169" s="28"/>
      <c r="L169" s="27"/>
      <c r="M169" s="28"/>
      <c r="N169" s="27"/>
      <c r="O169" s="5"/>
      <c r="P169" s="22">
        <v>23670</v>
      </c>
      <c r="Q169" s="5"/>
      <c r="R169" s="14"/>
      <c r="S169" s="13"/>
      <c r="T169" s="13">
        <v>6330</v>
      </c>
      <c r="U169" s="18"/>
      <c r="V169" s="22"/>
      <c r="W169" s="5"/>
      <c r="X169" s="30"/>
      <c r="Y169" s="16"/>
      <c r="Z169" s="30"/>
      <c r="AA169" s="5"/>
    </row>
    <row r="170" spans="2:27" x14ac:dyDescent="0.25">
      <c r="B170" s="2"/>
      <c r="C170" s="2" t="s">
        <v>187</v>
      </c>
      <c r="E170" s="28"/>
      <c r="F170" s="27"/>
      <c r="G170" s="27"/>
      <c r="H170" s="27"/>
      <c r="I170" s="28"/>
      <c r="J170" s="27"/>
      <c r="K170" s="28"/>
      <c r="L170" s="27"/>
      <c r="M170" s="28"/>
      <c r="N170" s="27"/>
      <c r="O170" s="5"/>
      <c r="P170" s="22"/>
      <c r="Q170" s="5"/>
      <c r="R170" s="14"/>
      <c r="S170" s="13"/>
      <c r="T170" s="13">
        <v>5000</v>
      </c>
      <c r="U170" s="18"/>
      <c r="V170" s="22"/>
      <c r="W170" s="5"/>
      <c r="X170" s="30"/>
      <c r="Y170" s="16"/>
      <c r="Z170" s="30"/>
      <c r="AA170" s="5"/>
    </row>
    <row r="171" spans="2:27" x14ac:dyDescent="0.25"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5"/>
      <c r="P171" s="22"/>
      <c r="Q171" s="5"/>
      <c r="R171" s="13"/>
      <c r="S171" s="13"/>
      <c r="T171" s="13"/>
      <c r="U171" s="18"/>
      <c r="V171" s="22"/>
      <c r="W171" s="5"/>
      <c r="X171" s="30"/>
      <c r="Y171" s="16"/>
      <c r="Z171" s="30"/>
      <c r="AA171" s="5"/>
    </row>
    <row r="172" spans="2:27" x14ac:dyDescent="0.25">
      <c r="B172" s="1">
        <v>275</v>
      </c>
      <c r="C172" s="1" t="s">
        <v>188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5"/>
      <c r="P172" s="22"/>
      <c r="Q172" s="5"/>
      <c r="R172" s="13"/>
      <c r="S172" s="13"/>
      <c r="T172" s="13"/>
      <c r="U172" s="18"/>
      <c r="V172" s="22"/>
      <c r="W172" s="5"/>
      <c r="X172" s="30"/>
      <c r="Y172" s="16"/>
      <c r="Z172" s="30"/>
      <c r="AA172" s="5"/>
    </row>
    <row r="173" spans="2:27" x14ac:dyDescent="0.25">
      <c r="B173" s="2">
        <v>1667</v>
      </c>
      <c r="C173" s="2" t="s">
        <v>189</v>
      </c>
      <c r="E173" s="28">
        <v>180</v>
      </c>
      <c r="F173" s="27"/>
      <c r="G173" s="28">
        <v>700</v>
      </c>
      <c r="H173" s="27"/>
      <c r="I173" s="27"/>
      <c r="J173" s="27"/>
      <c r="K173" s="27"/>
      <c r="L173" s="27"/>
      <c r="M173" s="28">
        <v>520</v>
      </c>
      <c r="N173" s="27"/>
      <c r="O173" s="5"/>
      <c r="P173" s="22"/>
      <c r="Q173" s="5"/>
      <c r="R173" s="13">
        <v>250</v>
      </c>
      <c r="S173" s="13"/>
      <c r="T173" s="13"/>
      <c r="U173" s="18"/>
      <c r="V173" s="22"/>
      <c r="W173" s="5"/>
      <c r="X173" s="30"/>
      <c r="Y173" s="16"/>
      <c r="Z173" s="30"/>
      <c r="AA173" s="5"/>
    </row>
    <row r="174" spans="2:27" x14ac:dyDescent="0.25"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5"/>
      <c r="P174" s="22"/>
      <c r="Q174" s="5"/>
      <c r="R174" s="13"/>
      <c r="S174" s="13"/>
      <c r="T174" s="13"/>
      <c r="U174" s="18"/>
      <c r="V174" s="22"/>
      <c r="W174" s="5"/>
      <c r="X174" s="30"/>
      <c r="Y174" s="16"/>
      <c r="Z174" s="30"/>
      <c r="AA174" s="5"/>
    </row>
    <row r="175" spans="2:27" x14ac:dyDescent="0.25">
      <c r="B175" s="2">
        <v>4273</v>
      </c>
      <c r="C175" s="2" t="s">
        <v>190</v>
      </c>
      <c r="E175" s="28" t="s">
        <v>31</v>
      </c>
      <c r="F175" s="27"/>
      <c r="G175" s="27"/>
      <c r="H175" s="27"/>
      <c r="I175" s="28">
        <v>0</v>
      </c>
      <c r="J175" s="27"/>
      <c r="K175" s="28">
        <v>3000</v>
      </c>
      <c r="L175" s="27"/>
      <c r="M175" s="28">
        <v>3000</v>
      </c>
      <c r="N175" s="27"/>
      <c r="O175" s="5"/>
      <c r="P175" s="22">
        <v>3000</v>
      </c>
      <c r="Q175" s="5"/>
      <c r="R175" s="14"/>
      <c r="S175" s="13"/>
      <c r="T175" s="13">
        <v>3600</v>
      </c>
      <c r="U175" s="18"/>
      <c r="V175" s="22"/>
      <c r="W175" s="5"/>
      <c r="X175" s="30"/>
      <c r="Y175" s="16"/>
      <c r="Z175" s="30"/>
      <c r="AA175" s="5"/>
    </row>
    <row r="176" spans="2:27" x14ac:dyDescent="0.25">
      <c r="B176" s="2">
        <v>4274</v>
      </c>
      <c r="C176" s="2" t="s">
        <v>191</v>
      </c>
      <c r="E176" s="28" t="s">
        <v>31</v>
      </c>
      <c r="F176" s="27"/>
      <c r="G176" s="27"/>
      <c r="H176" s="27"/>
      <c r="I176" s="28">
        <v>658</v>
      </c>
      <c r="J176" s="27"/>
      <c r="K176" s="28">
        <v>700</v>
      </c>
      <c r="L176" s="27"/>
      <c r="M176" s="28">
        <v>42</v>
      </c>
      <c r="N176" s="27"/>
      <c r="O176" s="5"/>
      <c r="P176" s="22"/>
      <c r="Q176" s="5"/>
      <c r="R176" s="14"/>
      <c r="S176" s="13"/>
      <c r="T176" s="13">
        <v>3000</v>
      </c>
      <c r="U176" s="18"/>
      <c r="V176" s="22"/>
      <c r="W176" s="5"/>
      <c r="X176" s="30"/>
      <c r="Y176" s="16"/>
      <c r="Z176" s="30"/>
      <c r="AA176" s="5"/>
    </row>
    <row r="177" spans="2:27" x14ac:dyDescent="0.25">
      <c r="B177" s="2"/>
      <c r="C177" s="2" t="s">
        <v>192</v>
      </c>
      <c r="E177" s="28"/>
      <c r="F177" s="27"/>
      <c r="G177" s="27"/>
      <c r="H177" s="27"/>
      <c r="I177" s="28"/>
      <c r="J177" s="27"/>
      <c r="K177" s="28"/>
      <c r="L177" s="27"/>
      <c r="M177" s="28"/>
      <c r="N177" s="27"/>
      <c r="O177" s="5"/>
      <c r="P177" s="22">
        <v>10000</v>
      </c>
      <c r="Q177" s="5"/>
      <c r="R177" s="14"/>
      <c r="S177" s="13"/>
      <c r="T177" s="13">
        <v>0</v>
      </c>
      <c r="U177" s="18"/>
      <c r="V177" s="22"/>
      <c r="W177" s="5"/>
      <c r="X177" s="30"/>
      <c r="Y177" s="16"/>
      <c r="Z177" s="30"/>
      <c r="AA177" s="5"/>
    </row>
    <row r="178" spans="2:27" ht="30" x14ac:dyDescent="0.25">
      <c r="B178" s="2"/>
      <c r="C178" s="4" t="s">
        <v>193</v>
      </c>
      <c r="E178" s="28" t="s">
        <v>31</v>
      </c>
      <c r="F178" s="27"/>
      <c r="G178" s="27"/>
      <c r="H178" s="27"/>
      <c r="I178" s="28">
        <v>0</v>
      </c>
      <c r="J178" s="27"/>
      <c r="K178" s="28">
        <v>7500</v>
      </c>
      <c r="L178" s="27"/>
      <c r="M178" s="28">
        <v>7500</v>
      </c>
      <c r="N178" s="27">
        <v>4000</v>
      </c>
      <c r="O178" s="5"/>
      <c r="P178" s="22"/>
      <c r="Q178" s="5"/>
      <c r="R178" s="14"/>
      <c r="S178" s="13"/>
      <c r="T178" s="13">
        <v>10000</v>
      </c>
      <c r="U178" s="18"/>
      <c r="V178" s="22"/>
      <c r="W178" s="5"/>
      <c r="X178" s="30"/>
      <c r="Y178" s="16"/>
      <c r="Z178" s="30"/>
      <c r="AA178" s="5"/>
    </row>
    <row r="179" spans="2:27" ht="45" x14ac:dyDescent="0.25">
      <c r="B179" s="2"/>
      <c r="C179" s="4" t="s">
        <v>194</v>
      </c>
      <c r="E179" s="28"/>
      <c r="F179" s="27"/>
      <c r="G179" s="27"/>
      <c r="H179" s="27"/>
      <c r="I179" s="28"/>
      <c r="J179" s="27"/>
      <c r="K179" s="28"/>
      <c r="L179" s="27"/>
      <c r="M179" s="28"/>
      <c r="N179" s="27"/>
      <c r="O179" s="5"/>
      <c r="P179" s="22"/>
      <c r="Q179" s="5"/>
      <c r="R179" s="14"/>
      <c r="S179" s="13"/>
      <c r="T179" s="13">
        <v>2500</v>
      </c>
      <c r="U179" s="18"/>
      <c r="V179" s="22"/>
      <c r="W179" s="5"/>
      <c r="X179" s="30"/>
      <c r="Y179" s="16"/>
      <c r="Z179" s="30"/>
      <c r="AA179" s="5"/>
    </row>
    <row r="180" spans="2:27" ht="45" x14ac:dyDescent="0.25">
      <c r="B180" s="2"/>
      <c r="C180" s="4" t="s">
        <v>195</v>
      </c>
      <c r="E180" s="28"/>
      <c r="F180" s="27"/>
      <c r="G180" s="27"/>
      <c r="H180" s="27"/>
      <c r="I180" s="28"/>
      <c r="J180" s="27"/>
      <c r="K180" s="28"/>
      <c r="L180" s="27"/>
      <c r="M180" s="28"/>
      <c r="N180" s="27"/>
      <c r="O180" s="5"/>
      <c r="P180" s="22"/>
      <c r="Q180" s="5"/>
      <c r="R180" s="14"/>
      <c r="S180" s="13"/>
      <c r="T180" s="13">
        <v>4500</v>
      </c>
      <c r="U180" s="18"/>
      <c r="V180" s="22"/>
      <c r="W180" s="5"/>
      <c r="X180" s="30"/>
      <c r="Y180" s="16"/>
      <c r="Z180" s="30"/>
      <c r="AA180" s="5"/>
    </row>
    <row r="181" spans="2:27" x14ac:dyDescent="0.25">
      <c r="B181" s="2"/>
      <c r="C181" s="2" t="s">
        <v>196</v>
      </c>
      <c r="E181" s="28"/>
      <c r="F181" s="27"/>
      <c r="G181" s="27"/>
      <c r="H181" s="27"/>
      <c r="I181" s="28"/>
      <c r="J181" s="27"/>
      <c r="K181" s="28"/>
      <c r="L181" s="27"/>
      <c r="M181" s="28"/>
      <c r="N181" s="27"/>
      <c r="O181" s="5"/>
      <c r="P181" s="22">
        <v>3500</v>
      </c>
      <c r="Q181" s="5"/>
      <c r="R181" s="14"/>
      <c r="S181" s="13"/>
      <c r="T181" s="13">
        <v>0</v>
      </c>
      <c r="U181" s="18"/>
      <c r="V181" s="22"/>
      <c r="W181" s="5"/>
      <c r="X181" s="30"/>
      <c r="Y181" s="16"/>
      <c r="Z181" s="30"/>
      <c r="AA181" s="5"/>
    </row>
    <row r="182" spans="2:27" x14ac:dyDescent="0.2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5"/>
      <c r="P182" s="22"/>
      <c r="Q182" s="5"/>
      <c r="R182" s="13"/>
      <c r="S182" s="13"/>
      <c r="T182" s="13"/>
      <c r="U182" s="18"/>
      <c r="V182" s="22"/>
      <c r="W182" s="5"/>
      <c r="X182" s="30"/>
      <c r="Y182" s="16"/>
      <c r="Z182" s="30"/>
      <c r="AA182" s="5"/>
    </row>
    <row r="183" spans="2:27" x14ac:dyDescent="0.25">
      <c r="B183" s="1">
        <v>280</v>
      </c>
      <c r="C183" s="1" t="s">
        <v>197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5"/>
      <c r="P183" s="22"/>
      <c r="Q183" s="5"/>
      <c r="R183" s="13"/>
      <c r="S183" s="13"/>
      <c r="T183" s="13"/>
      <c r="U183" s="18"/>
      <c r="V183" s="22"/>
      <c r="W183" s="5"/>
      <c r="X183" s="30"/>
      <c r="Y183" s="16"/>
      <c r="Z183" s="30"/>
      <c r="AA183" s="5"/>
    </row>
    <row r="184" spans="2:27" x14ac:dyDescent="0.25"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P184" s="21"/>
      <c r="R184" s="10"/>
      <c r="S184" s="10"/>
      <c r="T184" s="10"/>
      <c r="V184" s="22"/>
      <c r="W184" s="5"/>
      <c r="X184" s="30"/>
      <c r="Y184" s="16"/>
      <c r="Z184" s="30"/>
      <c r="AA184" s="5"/>
    </row>
    <row r="185" spans="2:27" x14ac:dyDescent="0.25">
      <c r="B185" s="2">
        <v>4815</v>
      </c>
      <c r="C185" s="2" t="s">
        <v>198</v>
      </c>
      <c r="E185" s="28" t="s">
        <v>31</v>
      </c>
      <c r="F185" s="27"/>
      <c r="G185" s="27"/>
      <c r="H185" s="27"/>
      <c r="I185" s="28">
        <v>18</v>
      </c>
      <c r="J185" s="27"/>
      <c r="K185" s="28">
        <v>15000</v>
      </c>
      <c r="L185" s="27"/>
      <c r="M185" s="28">
        <v>14982</v>
      </c>
      <c r="N185" s="27"/>
      <c r="O185" s="5"/>
      <c r="P185" s="22"/>
      <c r="Q185" s="5"/>
      <c r="R185" s="14"/>
      <c r="S185" s="13"/>
      <c r="T185" s="13">
        <v>0</v>
      </c>
      <c r="U185" s="18"/>
      <c r="V185" s="22"/>
      <c r="W185" s="5"/>
      <c r="X185" s="30"/>
      <c r="Y185" s="16"/>
      <c r="Z185" s="30"/>
      <c r="AA185" s="5"/>
    </row>
    <row r="186" spans="2:27" x14ac:dyDescent="0.25">
      <c r="B186" s="2">
        <v>4825</v>
      </c>
      <c r="C186" s="2" t="s">
        <v>199</v>
      </c>
      <c r="E186" s="28" t="s">
        <v>31</v>
      </c>
      <c r="F186" s="27"/>
      <c r="G186" s="27"/>
      <c r="H186" s="27"/>
      <c r="I186" s="28">
        <v>2873</v>
      </c>
      <c r="J186" s="27"/>
      <c r="K186" s="28">
        <v>3500</v>
      </c>
      <c r="L186" s="27"/>
      <c r="M186" s="28">
        <v>627</v>
      </c>
      <c r="N186" s="27"/>
      <c r="O186" s="5"/>
      <c r="P186" s="22">
        <v>2000</v>
      </c>
      <c r="Q186" s="5"/>
      <c r="R186" s="14"/>
      <c r="S186" s="13"/>
      <c r="T186" s="13">
        <v>3500</v>
      </c>
      <c r="U186" s="18"/>
      <c r="V186" s="22"/>
      <c r="W186" s="5"/>
      <c r="X186" s="30"/>
      <c r="Y186" s="16"/>
      <c r="Z186" s="30"/>
      <c r="AA186" s="5"/>
    </row>
    <row r="187" spans="2:27" x14ac:dyDescent="0.25"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5"/>
      <c r="P187" s="22"/>
      <c r="Q187" s="5"/>
      <c r="R187" s="13"/>
      <c r="S187" s="13"/>
      <c r="T187" s="13"/>
      <c r="U187" s="18"/>
      <c r="V187" s="22"/>
      <c r="W187" s="5"/>
      <c r="X187" s="30"/>
      <c r="Y187" s="16"/>
      <c r="Z187" s="30"/>
      <c r="AA187" s="5"/>
    </row>
    <row r="188" spans="2:27" x14ac:dyDescent="0.25">
      <c r="B188" s="1">
        <v>290</v>
      </c>
      <c r="C188" s="1" t="s">
        <v>200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5"/>
      <c r="P188" s="22"/>
      <c r="Q188" s="5"/>
      <c r="R188" s="13"/>
      <c r="S188" s="13"/>
      <c r="T188" s="13"/>
      <c r="U188" s="18"/>
      <c r="V188" s="22"/>
      <c r="W188" s="5"/>
      <c r="X188" s="30"/>
      <c r="Y188" s="16"/>
      <c r="Z188" s="30"/>
      <c r="AA188" s="5"/>
    </row>
    <row r="189" spans="2:27" x14ac:dyDescent="0.25">
      <c r="B189" s="2">
        <v>1310</v>
      </c>
      <c r="C189" s="2" t="s">
        <v>201</v>
      </c>
      <c r="E189" s="28">
        <v>3643</v>
      </c>
      <c r="F189" s="27"/>
      <c r="G189" s="28">
        <v>3600</v>
      </c>
      <c r="H189" s="27"/>
      <c r="I189" s="27"/>
      <c r="J189" s="27"/>
      <c r="K189" s="27"/>
      <c r="L189" s="27"/>
      <c r="M189" s="28">
        <v>3558</v>
      </c>
      <c r="N189" s="27"/>
      <c r="O189" s="5"/>
      <c r="P189" s="22"/>
      <c r="Q189" s="5"/>
      <c r="R189" s="13">
        <v>3650</v>
      </c>
      <c r="S189" s="13"/>
      <c r="T189" s="13"/>
      <c r="U189" s="18"/>
      <c r="V189" s="22"/>
      <c r="W189" s="5"/>
      <c r="X189" s="30"/>
      <c r="Y189" s="16"/>
      <c r="Z189" s="30"/>
      <c r="AA189" s="5"/>
    </row>
    <row r="190" spans="2:27" x14ac:dyDescent="0.25"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5"/>
      <c r="P190" s="22"/>
      <c r="Q190" s="5"/>
      <c r="R190" s="13"/>
      <c r="S190" s="13"/>
      <c r="T190" s="13"/>
      <c r="U190" s="18"/>
      <c r="V190" s="22"/>
      <c r="W190" s="5"/>
      <c r="X190" s="30"/>
      <c r="Y190" s="16"/>
      <c r="Z190" s="30"/>
      <c r="AA190" s="5"/>
    </row>
    <row r="191" spans="2:27" x14ac:dyDescent="0.25">
      <c r="B191" s="2">
        <v>4200</v>
      </c>
      <c r="C191" s="2" t="s">
        <v>78</v>
      </c>
      <c r="E191" s="28" t="s">
        <v>31</v>
      </c>
      <c r="F191" s="27"/>
      <c r="G191" s="27"/>
      <c r="H191" s="27"/>
      <c r="I191" s="28">
        <v>2682</v>
      </c>
      <c r="J191" s="27"/>
      <c r="K191" s="28">
        <v>4000</v>
      </c>
      <c r="L191" s="27"/>
      <c r="M191" s="28">
        <v>1318</v>
      </c>
      <c r="N191" s="27"/>
      <c r="O191" s="5"/>
      <c r="P191" s="22"/>
      <c r="Q191" s="5"/>
      <c r="R191" s="14"/>
      <c r="S191" s="13"/>
      <c r="T191" s="13">
        <v>4000</v>
      </c>
      <c r="U191" s="18"/>
      <c r="V191" s="22"/>
      <c r="W191" s="5"/>
      <c r="X191" s="30"/>
      <c r="Y191" s="16"/>
      <c r="Z191" s="30">
        <v>4000</v>
      </c>
      <c r="AA191" s="5"/>
    </row>
    <row r="192" spans="2:27" x14ac:dyDescent="0.25">
      <c r="B192" s="2">
        <v>4205</v>
      </c>
      <c r="C192" s="2" t="s">
        <v>79</v>
      </c>
      <c r="E192" s="28" t="s">
        <v>31</v>
      </c>
      <c r="F192" s="27"/>
      <c r="G192" s="27"/>
      <c r="H192" s="27"/>
      <c r="I192" s="28">
        <v>10383</v>
      </c>
      <c r="J192" s="27"/>
      <c r="K192" s="28">
        <v>7471</v>
      </c>
      <c r="L192" s="27"/>
      <c r="M192" s="28" t="s">
        <v>202</v>
      </c>
      <c r="N192" s="27"/>
      <c r="O192" s="5"/>
      <c r="P192" s="22"/>
      <c r="Q192" s="5"/>
      <c r="R192" s="14"/>
      <c r="S192" s="13"/>
      <c r="T192" s="13">
        <v>12000</v>
      </c>
      <c r="U192" s="18"/>
      <c r="V192" s="22"/>
      <c r="W192" s="5"/>
      <c r="X192" s="30"/>
      <c r="Y192" s="16"/>
      <c r="Z192" s="30">
        <v>12000</v>
      </c>
      <c r="AA192" s="5"/>
    </row>
    <row r="193" spans="2:27" x14ac:dyDescent="0.25">
      <c r="B193" s="2">
        <v>4210</v>
      </c>
      <c r="C193" s="2" t="s">
        <v>81</v>
      </c>
      <c r="E193" s="28" t="s">
        <v>31</v>
      </c>
      <c r="F193" s="27"/>
      <c r="G193" s="27"/>
      <c r="H193" s="27"/>
      <c r="I193" s="28">
        <v>744</v>
      </c>
      <c r="J193" s="27"/>
      <c r="K193" s="28">
        <v>1200</v>
      </c>
      <c r="L193" s="27"/>
      <c r="M193" s="28">
        <v>456</v>
      </c>
      <c r="N193" s="27"/>
      <c r="O193" s="5"/>
      <c r="P193" s="22"/>
      <c r="Q193" s="5"/>
      <c r="R193" s="14"/>
      <c r="S193" s="13"/>
      <c r="T193" s="13">
        <v>1200</v>
      </c>
      <c r="U193" s="18"/>
      <c r="V193" s="22"/>
      <c r="W193" s="5"/>
      <c r="X193" s="30"/>
      <c r="Y193" s="16"/>
      <c r="Z193" s="30">
        <v>1200</v>
      </c>
      <c r="AA193" s="5"/>
    </row>
    <row r="194" spans="2:27" x14ac:dyDescent="0.25">
      <c r="B194" s="2">
        <v>4215</v>
      </c>
      <c r="C194" s="2" t="s">
        <v>82</v>
      </c>
      <c r="E194" s="28" t="s">
        <v>31</v>
      </c>
      <c r="F194" s="27"/>
      <c r="G194" s="27"/>
      <c r="H194" s="27"/>
      <c r="I194" s="28">
        <v>1165</v>
      </c>
      <c r="J194" s="27"/>
      <c r="K194" s="28">
        <v>1600</v>
      </c>
      <c r="L194" s="27"/>
      <c r="M194" s="28">
        <v>435</v>
      </c>
      <c r="N194" s="27"/>
      <c r="O194" s="5"/>
      <c r="P194" s="22"/>
      <c r="Q194" s="5"/>
      <c r="R194" s="14"/>
      <c r="S194" s="13"/>
      <c r="T194" s="13">
        <v>1600</v>
      </c>
      <c r="U194" s="18"/>
      <c r="V194" s="22"/>
      <c r="W194" s="5"/>
      <c r="X194" s="30"/>
      <c r="Y194" s="16"/>
      <c r="Z194" s="30">
        <v>1600</v>
      </c>
      <c r="AA194" s="5"/>
    </row>
    <row r="195" spans="2:27" x14ac:dyDescent="0.25">
      <c r="B195" s="2">
        <v>4237</v>
      </c>
      <c r="C195" s="2" t="s">
        <v>203</v>
      </c>
      <c r="E195" s="28" t="s">
        <v>31</v>
      </c>
      <c r="F195" s="27"/>
      <c r="G195" s="27"/>
      <c r="H195" s="27"/>
      <c r="I195" s="28">
        <v>254</v>
      </c>
      <c r="J195" s="27"/>
      <c r="K195" s="28">
        <v>500</v>
      </c>
      <c r="L195" s="27"/>
      <c r="M195" s="28">
        <v>246</v>
      </c>
      <c r="N195" s="27"/>
      <c r="O195" s="5"/>
      <c r="P195" s="22"/>
      <c r="Q195" s="5"/>
      <c r="R195" s="14"/>
      <c r="S195" s="13"/>
      <c r="T195" s="13">
        <v>500</v>
      </c>
      <c r="U195" s="18"/>
      <c r="V195" s="22"/>
      <c r="W195" s="5"/>
      <c r="X195" s="30"/>
      <c r="Y195" s="16"/>
      <c r="Z195" s="30">
        <v>500</v>
      </c>
      <c r="AA195" s="5"/>
    </row>
    <row r="196" spans="2:27" x14ac:dyDescent="0.25">
      <c r="B196" s="2">
        <v>4290</v>
      </c>
      <c r="C196" s="2" t="s">
        <v>204</v>
      </c>
      <c r="E196" s="28" t="s">
        <v>31</v>
      </c>
      <c r="F196" s="27"/>
      <c r="G196" s="27"/>
      <c r="H196" s="27"/>
      <c r="I196" s="28">
        <v>21747</v>
      </c>
      <c r="J196" s="27"/>
      <c r="K196" s="28">
        <v>43500</v>
      </c>
      <c r="L196" s="27"/>
      <c r="M196" s="28">
        <v>21753</v>
      </c>
      <c r="N196" s="27"/>
      <c r="O196" s="5"/>
      <c r="P196" s="22"/>
      <c r="Q196" s="5"/>
      <c r="R196" s="14"/>
      <c r="S196" s="13"/>
      <c r="T196" s="13">
        <v>43500</v>
      </c>
      <c r="U196" s="18"/>
      <c r="V196" s="22"/>
      <c r="W196" s="5"/>
      <c r="X196" s="30"/>
      <c r="Y196" s="16"/>
      <c r="Z196" s="30">
        <v>43500</v>
      </c>
      <c r="AA196" s="5"/>
    </row>
    <row r="197" spans="2:27" x14ac:dyDescent="0.25">
      <c r="B197" s="2">
        <v>4305</v>
      </c>
      <c r="C197" s="2" t="s">
        <v>84</v>
      </c>
      <c r="E197" s="28" t="s">
        <v>31</v>
      </c>
      <c r="F197" s="27"/>
      <c r="G197" s="27"/>
      <c r="H197" s="27"/>
      <c r="I197" s="28">
        <v>151</v>
      </c>
      <c r="J197" s="27"/>
      <c r="K197" s="28">
        <v>2500</v>
      </c>
      <c r="L197" s="27"/>
      <c r="M197" s="28">
        <v>2349</v>
      </c>
      <c r="N197" s="27"/>
      <c r="O197" s="5"/>
      <c r="P197" s="22"/>
      <c r="Q197" s="5"/>
      <c r="R197" s="14"/>
      <c r="S197" s="13"/>
      <c r="T197" s="13">
        <v>2500</v>
      </c>
      <c r="U197" s="18"/>
      <c r="V197" s="22"/>
      <c r="W197" s="5"/>
      <c r="X197" s="30"/>
      <c r="Y197" s="16"/>
      <c r="Z197" s="30">
        <v>2500</v>
      </c>
      <c r="AA197" s="5"/>
    </row>
    <row r="198" spans="2:27" x14ac:dyDescent="0.25">
      <c r="B198" s="2">
        <v>4306</v>
      </c>
      <c r="C198" s="2" t="s">
        <v>85</v>
      </c>
      <c r="E198" s="28" t="s">
        <v>31</v>
      </c>
      <c r="F198" s="27"/>
      <c r="G198" s="27"/>
      <c r="H198" s="27"/>
      <c r="I198" s="28">
        <v>865</v>
      </c>
      <c r="J198" s="27"/>
      <c r="K198" s="28">
        <v>1000</v>
      </c>
      <c r="L198" s="27"/>
      <c r="M198" s="28">
        <v>135</v>
      </c>
      <c r="N198" s="27"/>
      <c r="O198" s="5"/>
      <c r="P198" s="22"/>
      <c r="Q198" s="5"/>
      <c r="R198" s="14"/>
      <c r="S198" s="13"/>
      <c r="T198" s="13">
        <v>1000</v>
      </c>
      <c r="U198" s="18"/>
      <c r="V198" s="22"/>
      <c r="W198" s="5"/>
      <c r="X198" s="30"/>
      <c r="Y198" s="16"/>
      <c r="Z198" s="30">
        <v>1000</v>
      </c>
      <c r="AA198" s="5"/>
    </row>
    <row r="199" spans="2:27" x14ac:dyDescent="0.25">
      <c r="B199" s="2">
        <v>4310</v>
      </c>
      <c r="C199" s="2" t="s">
        <v>86</v>
      </c>
      <c r="E199" s="28" t="s">
        <v>31</v>
      </c>
      <c r="F199" s="27"/>
      <c r="G199" s="27"/>
      <c r="H199" s="27"/>
      <c r="I199" s="28">
        <v>540</v>
      </c>
      <c r="J199" s="27"/>
      <c r="K199" s="28">
        <v>600</v>
      </c>
      <c r="L199" s="27"/>
      <c r="M199" s="28">
        <v>60</v>
      </c>
      <c r="N199" s="27"/>
      <c r="O199" s="5"/>
      <c r="P199" s="22"/>
      <c r="Q199" s="5"/>
      <c r="R199" s="14"/>
      <c r="S199" s="13"/>
      <c r="T199" s="13">
        <v>1000</v>
      </c>
      <c r="U199" s="18"/>
      <c r="V199" s="22"/>
      <c r="W199" s="5"/>
      <c r="X199" s="30"/>
      <c r="Y199" s="16"/>
      <c r="Z199" s="30">
        <v>1000</v>
      </c>
      <c r="AA199" s="5"/>
    </row>
    <row r="200" spans="2:27" x14ac:dyDescent="0.25">
      <c r="B200" s="2">
        <v>4326</v>
      </c>
      <c r="C200" s="2" t="s">
        <v>205</v>
      </c>
      <c r="E200" s="28" t="s">
        <v>31</v>
      </c>
      <c r="F200" s="27"/>
      <c r="G200" s="27"/>
      <c r="H200" s="27"/>
      <c r="I200" s="28">
        <v>422</v>
      </c>
      <c r="J200" s="27"/>
      <c r="K200" s="28">
        <v>1000</v>
      </c>
      <c r="L200" s="27"/>
      <c r="M200" s="28">
        <v>578</v>
      </c>
      <c r="N200" s="27"/>
      <c r="O200" s="5"/>
      <c r="P200" s="22"/>
      <c r="Q200" s="5"/>
      <c r="R200" s="14"/>
      <c r="S200" s="13"/>
      <c r="T200" s="13">
        <v>1000</v>
      </c>
      <c r="U200" s="18"/>
      <c r="V200" s="22"/>
      <c r="W200" s="5"/>
      <c r="X200" s="30"/>
      <c r="Y200" s="16"/>
      <c r="Z200" s="30">
        <v>1000</v>
      </c>
      <c r="AA200" s="5"/>
    </row>
    <row r="201" spans="2:27" x14ac:dyDescent="0.25"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5"/>
      <c r="P201" s="22"/>
      <c r="Q201" s="5"/>
      <c r="R201" s="13"/>
      <c r="S201" s="13"/>
      <c r="T201" s="13"/>
      <c r="U201" s="18"/>
      <c r="V201" s="22"/>
      <c r="W201" s="5"/>
      <c r="X201" s="30"/>
      <c r="Y201" s="16"/>
      <c r="Z201" s="30"/>
      <c r="AA201" s="5"/>
    </row>
    <row r="202" spans="2:27" x14ac:dyDescent="0.25"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5"/>
      <c r="P202" s="22"/>
      <c r="Q202" s="5"/>
      <c r="R202" s="13"/>
      <c r="S202" s="13"/>
      <c r="T202" s="13"/>
      <c r="U202" s="18"/>
      <c r="V202" s="22"/>
      <c r="W202" s="5"/>
      <c r="X202" s="30"/>
      <c r="Y202" s="16"/>
      <c r="Z202" s="30"/>
      <c r="AA202" s="5"/>
    </row>
    <row r="203" spans="2:27" x14ac:dyDescent="0.25"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5"/>
      <c r="P203" s="22">
        <f>SUM(P8:P202)</f>
        <v>224880</v>
      </c>
      <c r="Q203" s="5"/>
      <c r="R203" s="13">
        <f>SUM(R8:R202)</f>
        <v>953190</v>
      </c>
      <c r="S203" s="13"/>
      <c r="T203" s="13">
        <f>SUM(T8:T202)</f>
        <v>953190</v>
      </c>
      <c r="U203" s="18"/>
      <c r="V203" s="22"/>
      <c r="W203" s="5"/>
      <c r="X203" s="30"/>
      <c r="Y203" s="16"/>
      <c r="Z203" s="30">
        <f>SUM(Z8:Z202)</f>
        <v>574860</v>
      </c>
      <c r="AA203" s="5"/>
    </row>
    <row r="204" spans="2:27" x14ac:dyDescent="0.25">
      <c r="V204" s="5"/>
      <c r="W204" s="5"/>
      <c r="X204" s="5"/>
      <c r="Y204" s="5"/>
      <c r="Z204" s="5"/>
      <c r="AA204" s="5"/>
    </row>
    <row r="206" spans="2:27" x14ac:dyDescent="0.25">
      <c r="T206" s="7">
        <f>SUM(R203-T203)</f>
        <v>0</v>
      </c>
      <c r="U206" s="7"/>
      <c r="V206" s="7"/>
    </row>
    <row r="207" spans="2:27" x14ac:dyDescent="0.25">
      <c r="C207" t="s">
        <v>206</v>
      </c>
      <c r="E207" s="33">
        <v>7387.71</v>
      </c>
      <c r="F207" s="26"/>
      <c r="G207" s="25"/>
      <c r="H207" s="26"/>
      <c r="I207" s="25"/>
      <c r="J207" s="26"/>
      <c r="K207" s="25"/>
      <c r="L207" s="26"/>
      <c r="M207" s="25"/>
      <c r="N207" s="25"/>
      <c r="P207" s="21"/>
      <c r="R207" s="12">
        <v>7450.97</v>
      </c>
      <c r="S207" s="10"/>
      <c r="T207" s="10"/>
      <c r="V207" s="21"/>
      <c r="X207" s="16"/>
      <c r="Y207" s="16"/>
      <c r="Z207" s="16"/>
    </row>
    <row r="208" spans="2:27" x14ac:dyDescent="0.25">
      <c r="C208" t="s">
        <v>207</v>
      </c>
      <c r="E208" s="33">
        <v>90.25</v>
      </c>
      <c r="F208" s="26"/>
      <c r="G208" s="25"/>
      <c r="H208" s="26"/>
      <c r="I208" s="25"/>
      <c r="J208" s="26"/>
      <c r="K208" s="25"/>
      <c r="L208" s="26"/>
      <c r="M208" s="25"/>
      <c r="N208" s="25"/>
      <c r="P208" s="21"/>
      <c r="R208" s="34">
        <f>SUM(R9/R207)</f>
        <v>108.73617797414296</v>
      </c>
      <c r="S208" s="10"/>
      <c r="T208" s="10"/>
      <c r="V208" s="21"/>
      <c r="X208" s="16"/>
      <c r="Y208" s="16"/>
      <c r="Z208" s="16"/>
    </row>
    <row r="209" spans="3:18" x14ac:dyDescent="0.25">
      <c r="C209" s="31" t="s">
        <v>208</v>
      </c>
      <c r="E209" s="31">
        <v>1.74</v>
      </c>
      <c r="R209">
        <v>2.35</v>
      </c>
    </row>
    <row r="211" spans="3:18" x14ac:dyDescent="0.25">
      <c r="E211" s="32"/>
    </row>
  </sheetData>
  <mergeCells count="7">
    <mergeCell ref="AB25:AI40"/>
    <mergeCell ref="E1:N1"/>
    <mergeCell ref="R1:T1"/>
    <mergeCell ref="X1:Z1"/>
    <mergeCell ref="E2:G2"/>
    <mergeCell ref="I2:K2"/>
    <mergeCell ref="C27:C28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E2D3-FC9E-45A1-8699-7D57332D4E94}">
  <sheetPr>
    <tabColor rgb="FF92D050"/>
  </sheetPr>
  <dimension ref="A3:J19"/>
  <sheetViews>
    <sheetView workbookViewId="0">
      <selection activeCell="C5" sqref="C5:D5"/>
    </sheetView>
  </sheetViews>
  <sheetFormatPr defaultColWidth="8.85546875" defaultRowHeight="14.25" x14ac:dyDescent="0.2"/>
  <cols>
    <col min="1" max="11" width="14.28515625" style="49" customWidth="1"/>
    <col min="12" max="16384" width="8.85546875" style="49"/>
  </cols>
  <sheetData>
    <row r="3" spans="1:10" x14ac:dyDescent="0.2">
      <c r="A3" s="45" t="s">
        <v>264</v>
      </c>
      <c r="B3" s="46"/>
      <c r="C3" s="47" t="s">
        <v>265</v>
      </c>
      <c r="D3" s="48"/>
    </row>
    <row r="5" spans="1:10" x14ac:dyDescent="0.2">
      <c r="A5" s="45" t="s">
        <v>266</v>
      </c>
      <c r="B5" s="50"/>
      <c r="C5" s="51">
        <f>('20% + Reserves '!R9)</f>
        <v>810190</v>
      </c>
      <c r="D5" s="52"/>
    </row>
    <row r="7" spans="1:10" x14ac:dyDescent="0.2">
      <c r="A7" s="45" t="s">
        <v>267</v>
      </c>
      <c r="B7" s="50"/>
      <c r="C7" s="53">
        <f>SUMIF([1]Data!A5:A42,C3,[1]Data!B5:B43)</f>
        <v>7387.56</v>
      </c>
      <c r="D7" s="54"/>
    </row>
    <row r="8" spans="1:10" x14ac:dyDescent="0.2">
      <c r="A8" s="45" t="s">
        <v>268</v>
      </c>
      <c r="B8" s="50"/>
      <c r="C8" s="53">
        <f>SUMIF([1]Data!A5:A42,C3,[1]Data!C5:C43)</f>
        <v>7450.97</v>
      </c>
      <c r="D8" s="54"/>
    </row>
    <row r="9" spans="1:10" x14ac:dyDescent="0.2">
      <c r="A9" s="45" t="s">
        <v>269</v>
      </c>
      <c r="B9" s="50"/>
      <c r="C9" s="55">
        <f>IF(C8=0,0,(C8-C7)/C7)</f>
        <v>8.5833482232293007E-3</v>
      </c>
      <c r="D9" s="56"/>
    </row>
    <row r="10" spans="1:10" x14ac:dyDescent="0.2">
      <c r="C10" s="57"/>
      <c r="D10" s="57"/>
    </row>
    <row r="12" spans="1:10" ht="75" x14ac:dyDescent="0.2">
      <c r="C12" s="58" t="s">
        <v>270</v>
      </c>
      <c r="D12" s="58" t="s">
        <v>271</v>
      </c>
      <c r="E12" s="58" t="s">
        <v>272</v>
      </c>
      <c r="F12" s="58" t="s">
        <v>273</v>
      </c>
      <c r="G12" s="58" t="s">
        <v>274</v>
      </c>
      <c r="H12" s="59"/>
    </row>
    <row r="13" spans="1:10" ht="22.9" customHeight="1" x14ac:dyDescent="0.2">
      <c r="C13" s="60">
        <f>SUMIF([1]Data!A5:A42,C3,[1]Data!D5:D43)</f>
        <v>666741</v>
      </c>
      <c r="D13" s="61">
        <f>IFERROR(VLOOKUP(C3,[1]Data!A:D,4,FALSE)/VLOOKUP(C3,[1]Data!A:B,2,FALSE),0)</f>
        <v>90.251855822490782</v>
      </c>
      <c r="E13" s="61">
        <f>IFERROR(C5/VLOOKUP(C3,[1]Data!A:C,3,FALSE),0)</f>
        <v>108.73617797414296</v>
      </c>
      <c r="F13" s="61">
        <f>IF(E13=0,0,E13-D13)</f>
        <v>18.484322151652179</v>
      </c>
      <c r="G13" s="62">
        <f>IF(F13=0,"-     ",F13/D13)</f>
        <v>0.20480822231520121</v>
      </c>
    </row>
    <row r="16" spans="1:10" ht="15" x14ac:dyDescent="0.25">
      <c r="A16" s="63"/>
      <c r="B16" s="64"/>
      <c r="C16" s="65" t="s">
        <v>275</v>
      </c>
      <c r="D16" s="65" t="s">
        <v>276</v>
      </c>
      <c r="E16" s="65" t="s">
        <v>277</v>
      </c>
      <c r="F16" s="65" t="s">
        <v>209</v>
      </c>
      <c r="G16" s="65" t="s">
        <v>278</v>
      </c>
      <c r="H16" s="65" t="s">
        <v>279</v>
      </c>
      <c r="I16" s="65" t="s">
        <v>280</v>
      </c>
      <c r="J16" s="65" t="s">
        <v>281</v>
      </c>
    </row>
    <row r="17" spans="1:10" x14ac:dyDescent="0.2">
      <c r="A17" s="45" t="s">
        <v>282</v>
      </c>
      <c r="B17" s="50"/>
      <c r="C17" s="66">
        <f>F17/9*6</f>
        <v>60.167903881660521</v>
      </c>
      <c r="D17" s="66">
        <f>F17/9*7</f>
        <v>70.195887861937265</v>
      </c>
      <c r="E17" s="66">
        <f>F17/9*8</f>
        <v>80.223871842214024</v>
      </c>
      <c r="F17" s="66">
        <f>D13</f>
        <v>90.251855822490782</v>
      </c>
      <c r="G17" s="66">
        <f>F17/9*11</f>
        <v>110.30782378304428</v>
      </c>
      <c r="H17" s="66">
        <f>F17/9*13</f>
        <v>130.3637917435978</v>
      </c>
      <c r="I17" s="66">
        <f>F17/9*15</f>
        <v>150.41975970415129</v>
      </c>
      <c r="J17" s="66">
        <f>F17/9*18</f>
        <v>180.50371164498156</v>
      </c>
    </row>
    <row r="18" spans="1:10" x14ac:dyDescent="0.2">
      <c r="A18" s="45" t="s">
        <v>283</v>
      </c>
      <c r="B18" s="50"/>
      <c r="C18" s="66">
        <f>F18/9*6</f>
        <v>72.490785316095312</v>
      </c>
      <c r="D18" s="66">
        <f>F18/9*7</f>
        <v>84.572582868777857</v>
      </c>
      <c r="E18" s="66">
        <f>F18/9*8</f>
        <v>96.654380421460417</v>
      </c>
      <c r="F18" s="66">
        <f>E13</f>
        <v>108.73617797414296</v>
      </c>
      <c r="G18" s="66">
        <f>F18/9*11</f>
        <v>132.89977307950807</v>
      </c>
      <c r="H18" s="66">
        <f>F18/9*13</f>
        <v>157.06336818487318</v>
      </c>
      <c r="I18" s="66">
        <f>F18/9*15</f>
        <v>181.22696329023827</v>
      </c>
      <c r="J18" s="66">
        <f>F18/9*18</f>
        <v>217.47235594828595</v>
      </c>
    </row>
    <row r="19" spans="1:10" x14ac:dyDescent="0.2">
      <c r="A19" s="45" t="s">
        <v>284</v>
      </c>
      <c r="B19" s="50"/>
      <c r="C19" s="67">
        <f>IF(C18=0,0,C18-C17)</f>
        <v>12.322881434434791</v>
      </c>
      <c r="D19" s="67">
        <f t="shared" ref="D19:J19" si="0">IF(D18=0,0,D18-D17)</f>
        <v>14.376695006840592</v>
      </c>
      <c r="E19" s="67">
        <f t="shared" si="0"/>
        <v>16.430508579246393</v>
      </c>
      <c r="F19" s="67">
        <f t="shared" si="0"/>
        <v>18.484322151652179</v>
      </c>
      <c r="G19" s="67">
        <f t="shared" si="0"/>
        <v>22.591949296463781</v>
      </c>
      <c r="H19" s="67">
        <f t="shared" si="0"/>
        <v>26.699576441275383</v>
      </c>
      <c r="I19" s="67">
        <f t="shared" si="0"/>
        <v>30.807203586086985</v>
      </c>
      <c r="J19" s="67">
        <f t="shared" si="0"/>
        <v>36.968644303304387</v>
      </c>
    </row>
  </sheetData>
  <sheetProtection algorithmName="SHA-512" hashValue="/uDbAU0PaOKujgueNJGz1xDaIPbFy8Wv4tPmdsASFLFAMPJodsFCNh7cXN0XDf2r7m89KJ6IzqaLv/Xpqlt8tQ==" saltValue="jVaXF/Yeh/bu4CmoFfCfEA==" spinCount="100000" sheet="1" objects="1" scenarios="1"/>
  <mergeCells count="5">
    <mergeCell ref="C3:D3"/>
    <mergeCell ref="C5:D5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C175-9C00-4D46-A35A-3CC24F5E59BB}">
  <sheetPr>
    <tabColor rgb="FF00B0F0"/>
  </sheetPr>
  <dimension ref="A1:AH211"/>
  <sheetViews>
    <sheetView topLeftCell="C1" workbookViewId="0">
      <pane ySplit="5" topLeftCell="A9" activePane="bottomLeft" state="frozen"/>
      <selection pane="bottomLeft" activeCell="AC17" sqref="AC17:AH32"/>
    </sheetView>
  </sheetViews>
  <sheetFormatPr defaultRowHeight="15" x14ac:dyDescent="0.25"/>
  <cols>
    <col min="3" max="3" width="31.7109375" bestFit="1" customWidth="1"/>
    <col min="4" max="4" width="0" hidden="1" customWidth="1"/>
    <col min="5" max="5" width="8.85546875" customWidth="1"/>
    <col min="6" max="6" width="4.28515625" customWidth="1"/>
    <col min="7" max="7" width="11.5703125" bestFit="1" customWidth="1"/>
    <col min="8" max="8" width="3.42578125" customWidth="1"/>
    <col min="9" max="9" width="11.5703125" bestFit="1" customWidth="1"/>
    <col min="10" max="10" width="3.28515625" customWidth="1"/>
    <col min="11" max="11" width="11.5703125" bestFit="1" customWidth="1"/>
    <col min="12" max="12" width="3.85546875" customWidth="1"/>
    <col min="13" max="13" width="0" hidden="1" customWidth="1"/>
    <col min="14" max="14" width="9.5703125" bestFit="1" customWidth="1"/>
    <col min="15" max="15" width="1.5703125" customWidth="1"/>
    <col min="16" max="16" width="10.5703125" bestFit="1" customWidth="1"/>
    <col min="17" max="17" width="1.7109375" customWidth="1"/>
    <col min="18" max="18" width="10.5703125" bestFit="1" customWidth="1"/>
    <col min="19" max="19" width="3.42578125" customWidth="1"/>
    <col min="20" max="20" width="11.5703125" bestFit="1" customWidth="1"/>
    <col min="21" max="21" width="1.5703125" customWidth="1"/>
    <col min="22" max="22" width="10.42578125" customWidth="1"/>
    <col min="23" max="23" width="1.5703125" customWidth="1"/>
    <col min="25" max="25" width="2.140625" customWidth="1"/>
    <col min="26" max="26" width="9.5703125" bestFit="1" customWidth="1"/>
  </cols>
  <sheetData>
    <row r="1" spans="1:27" ht="26.25" x14ac:dyDescent="0.4">
      <c r="A1" s="2"/>
      <c r="E1" s="44" t="s">
        <v>0</v>
      </c>
      <c r="F1" s="44"/>
      <c r="G1" s="44"/>
      <c r="H1" s="44"/>
      <c r="I1" s="44"/>
      <c r="J1" s="44"/>
      <c r="K1" s="44"/>
      <c r="L1" s="44"/>
      <c r="M1" s="44"/>
      <c r="N1" s="44"/>
      <c r="R1" s="44" t="s">
        <v>1</v>
      </c>
      <c r="S1" s="44"/>
      <c r="T1" s="44"/>
      <c r="X1" s="44" t="s">
        <v>2</v>
      </c>
      <c r="Y1" s="44"/>
      <c r="Z1" s="44"/>
    </row>
    <row r="2" spans="1:27" x14ac:dyDescent="0.25">
      <c r="A2" s="2"/>
      <c r="E2" s="43" t="s">
        <v>3</v>
      </c>
      <c r="F2" s="43"/>
      <c r="G2" s="43"/>
      <c r="H2" s="25"/>
      <c r="I2" s="43" t="s">
        <v>4</v>
      </c>
      <c r="J2" s="43"/>
      <c r="K2" s="43"/>
      <c r="L2" s="26"/>
      <c r="M2" s="26"/>
      <c r="N2" s="26"/>
      <c r="P2" s="24">
        <v>45747</v>
      </c>
      <c r="R2" s="9" t="s">
        <v>3</v>
      </c>
      <c r="S2" s="10"/>
      <c r="T2" s="9" t="s">
        <v>4</v>
      </c>
      <c r="U2" s="3"/>
      <c r="V2" s="24">
        <v>46112</v>
      </c>
      <c r="X2" s="15" t="s">
        <v>3</v>
      </c>
      <c r="Y2" s="16"/>
      <c r="Z2" s="15" t="s">
        <v>4</v>
      </c>
    </row>
    <row r="3" spans="1:27" x14ac:dyDescent="0.25">
      <c r="E3" s="25" t="s">
        <v>5</v>
      </c>
      <c r="F3" s="26"/>
      <c r="G3" s="25" t="s">
        <v>6</v>
      </c>
      <c r="H3" s="26"/>
      <c r="I3" s="25" t="s">
        <v>5</v>
      </c>
      <c r="J3" s="26"/>
      <c r="K3" s="25" t="s">
        <v>6</v>
      </c>
      <c r="L3" s="26"/>
      <c r="M3" s="25" t="s">
        <v>7</v>
      </c>
      <c r="N3" s="25" t="s">
        <v>8</v>
      </c>
      <c r="P3" s="20" t="s">
        <v>9</v>
      </c>
      <c r="R3" s="11" t="s">
        <v>10</v>
      </c>
      <c r="S3" s="10"/>
      <c r="T3" s="11" t="s">
        <v>10</v>
      </c>
      <c r="U3" s="1"/>
      <c r="V3" s="20" t="s">
        <v>9</v>
      </c>
      <c r="X3" s="17" t="s">
        <v>10</v>
      </c>
      <c r="Y3" s="16"/>
      <c r="Z3" s="17" t="s">
        <v>10</v>
      </c>
    </row>
    <row r="4" spans="1:27" x14ac:dyDescent="0.25">
      <c r="E4" s="25" t="s">
        <v>11</v>
      </c>
      <c r="F4" s="26"/>
      <c r="G4" s="25" t="s">
        <v>12</v>
      </c>
      <c r="H4" s="26"/>
      <c r="I4" s="25" t="s">
        <v>11</v>
      </c>
      <c r="J4" s="26"/>
      <c r="K4" s="25" t="s">
        <v>12</v>
      </c>
      <c r="L4" s="26"/>
      <c r="M4" s="25" t="s">
        <v>13</v>
      </c>
      <c r="N4" s="25" t="s">
        <v>14</v>
      </c>
      <c r="P4" s="21"/>
      <c r="R4" s="11" t="s">
        <v>15</v>
      </c>
      <c r="S4" s="10"/>
      <c r="T4" s="11" t="s">
        <v>15</v>
      </c>
      <c r="U4" s="1"/>
      <c r="V4" s="20"/>
      <c r="X4" s="17" t="s">
        <v>16</v>
      </c>
      <c r="Y4" s="16"/>
      <c r="Z4" s="17" t="s">
        <v>17</v>
      </c>
    </row>
    <row r="5" spans="1:27" x14ac:dyDescent="0.25">
      <c r="E5" s="25" t="s">
        <v>18</v>
      </c>
      <c r="F5" s="26"/>
      <c r="G5" s="25" t="s">
        <v>18</v>
      </c>
      <c r="H5" s="26"/>
      <c r="I5" s="25" t="s">
        <v>19</v>
      </c>
      <c r="J5" s="26"/>
      <c r="K5" s="25" t="s">
        <v>18</v>
      </c>
      <c r="L5" s="26"/>
      <c r="M5" s="25"/>
      <c r="N5" s="25" t="s">
        <v>18</v>
      </c>
      <c r="P5" s="21"/>
      <c r="R5" s="12"/>
      <c r="S5" s="10"/>
      <c r="T5" s="10"/>
      <c r="V5" s="21"/>
      <c r="X5" s="16"/>
      <c r="Y5" s="16"/>
      <c r="Z5" s="16"/>
    </row>
    <row r="8" spans="1:27" x14ac:dyDescent="0.25">
      <c r="B8" s="1">
        <v>100</v>
      </c>
      <c r="C8" s="1" t="s">
        <v>20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5"/>
      <c r="P8" s="22"/>
      <c r="Q8" s="5"/>
      <c r="R8" s="13"/>
      <c r="S8" s="13"/>
      <c r="T8" s="13"/>
      <c r="U8" s="18"/>
      <c r="V8" s="22"/>
      <c r="W8" s="5"/>
      <c r="X8" s="30"/>
      <c r="Y8" s="16"/>
      <c r="Z8" s="30"/>
      <c r="AA8" s="5"/>
    </row>
    <row r="9" spans="1:27" x14ac:dyDescent="0.25">
      <c r="B9" s="2">
        <v>1076</v>
      </c>
      <c r="C9" s="2" t="s">
        <v>21</v>
      </c>
      <c r="E9" s="28">
        <v>666741</v>
      </c>
      <c r="F9" s="27"/>
      <c r="G9" s="28">
        <v>666741</v>
      </c>
      <c r="H9" s="27"/>
      <c r="I9" s="27"/>
      <c r="J9" s="27"/>
      <c r="K9" s="27"/>
      <c r="L9" s="27"/>
      <c r="M9" s="28">
        <v>0</v>
      </c>
      <c r="N9" s="27"/>
      <c r="O9" s="5"/>
      <c r="P9" s="22"/>
      <c r="Q9" s="5"/>
      <c r="R9" s="13">
        <v>775760</v>
      </c>
      <c r="S9" s="13"/>
      <c r="T9" s="13"/>
      <c r="U9" s="18"/>
      <c r="V9" s="22"/>
      <c r="W9" s="5"/>
      <c r="X9" s="30"/>
      <c r="Y9" s="16"/>
      <c r="Z9" s="30"/>
      <c r="AA9" s="5"/>
    </row>
    <row r="10" spans="1:27" x14ac:dyDescent="0.25">
      <c r="B10" s="2">
        <v>1090</v>
      </c>
      <c r="C10" s="2" t="s">
        <v>22</v>
      </c>
      <c r="E10" s="28">
        <v>2825</v>
      </c>
      <c r="F10" s="27"/>
      <c r="G10" s="28">
        <v>2500</v>
      </c>
      <c r="H10" s="27"/>
      <c r="I10" s="27"/>
      <c r="J10" s="27"/>
      <c r="K10" s="27"/>
      <c r="L10" s="27"/>
      <c r="M10" s="28" t="s">
        <v>23</v>
      </c>
      <c r="N10" s="27"/>
      <c r="O10" s="5"/>
      <c r="P10" s="22"/>
      <c r="Q10" s="5"/>
      <c r="R10" s="13">
        <v>6000</v>
      </c>
      <c r="S10" s="13"/>
      <c r="T10" s="13"/>
      <c r="U10" s="18"/>
      <c r="V10" s="22"/>
      <c r="W10" s="5"/>
      <c r="X10" s="30"/>
      <c r="Y10" s="16"/>
      <c r="Z10" s="30"/>
      <c r="AA10" s="5"/>
    </row>
    <row r="11" spans="1:27" x14ac:dyDescent="0.25">
      <c r="B11" s="2"/>
      <c r="C11" s="2" t="s">
        <v>24</v>
      </c>
      <c r="E11" s="28"/>
      <c r="F11" s="27"/>
      <c r="G11" s="28"/>
      <c r="H11" s="27"/>
      <c r="I11" s="27"/>
      <c r="J11" s="27"/>
      <c r="K11" s="27"/>
      <c r="L11" s="27"/>
      <c r="M11" s="28"/>
      <c r="N11" s="27"/>
      <c r="O11" s="5"/>
      <c r="P11" s="22"/>
      <c r="Q11" s="5"/>
      <c r="R11" s="13">
        <v>0</v>
      </c>
      <c r="S11" s="13"/>
      <c r="T11" s="13"/>
      <c r="U11" s="18"/>
      <c r="V11" s="22"/>
      <c r="W11" s="5"/>
      <c r="X11" s="30"/>
      <c r="Y11" s="16"/>
      <c r="Z11" s="30"/>
      <c r="AA11" s="5"/>
    </row>
    <row r="12" spans="1:27" x14ac:dyDescent="0.25">
      <c r="B12" s="2">
        <v>1091</v>
      </c>
      <c r="C12" s="2" t="s">
        <v>25</v>
      </c>
      <c r="E12" s="28">
        <v>11</v>
      </c>
      <c r="F12" s="27"/>
      <c r="G12" s="28">
        <v>0</v>
      </c>
      <c r="H12" s="27"/>
      <c r="I12" s="27"/>
      <c r="J12" s="27"/>
      <c r="K12" s="27"/>
      <c r="L12" s="27"/>
      <c r="M12" s="28" t="s">
        <v>26</v>
      </c>
      <c r="N12" s="27"/>
      <c r="O12" s="5"/>
      <c r="P12" s="22"/>
      <c r="Q12" s="5"/>
      <c r="R12" s="13"/>
      <c r="S12" s="13"/>
      <c r="T12" s="13"/>
      <c r="U12" s="18"/>
      <c r="V12" s="22"/>
      <c r="W12" s="5"/>
      <c r="X12" s="30"/>
      <c r="Y12" s="16"/>
      <c r="Z12" s="30"/>
      <c r="AA12" s="5"/>
    </row>
    <row r="13" spans="1:27" x14ac:dyDescent="0.25">
      <c r="E13" s="27"/>
      <c r="F13" s="27"/>
      <c r="G13" s="27"/>
      <c r="H13" s="27"/>
      <c r="I13" s="28"/>
      <c r="J13" s="27"/>
      <c r="K13" s="28"/>
      <c r="L13" s="27"/>
      <c r="M13" s="28" t="s">
        <v>27</v>
      </c>
      <c r="N13" s="27"/>
      <c r="O13" s="5"/>
      <c r="P13" s="22"/>
      <c r="Q13" s="5"/>
      <c r="R13" s="13"/>
      <c r="S13" s="13"/>
      <c r="T13" s="13"/>
      <c r="U13" s="18"/>
      <c r="V13" s="22"/>
      <c r="W13" s="5"/>
      <c r="X13" s="30"/>
      <c r="Y13" s="16"/>
      <c r="Z13" s="30"/>
      <c r="AA13" s="5"/>
    </row>
    <row r="14" spans="1:27" x14ac:dyDescent="0.25">
      <c r="B14" s="1">
        <v>200</v>
      </c>
      <c r="C14" s="1" t="s">
        <v>28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  <c r="P14" s="22"/>
      <c r="Q14" s="5"/>
      <c r="R14" s="13"/>
      <c r="S14" s="13"/>
      <c r="T14" s="13"/>
      <c r="U14" s="18"/>
      <c r="V14" s="22"/>
      <c r="W14" s="5"/>
      <c r="X14" s="30"/>
      <c r="Y14" s="16"/>
      <c r="Z14" s="30"/>
      <c r="AA14" s="5"/>
    </row>
    <row r="15" spans="1:27" x14ac:dyDescent="0.25">
      <c r="B15" s="2">
        <v>1210</v>
      </c>
      <c r="C15" s="2" t="s">
        <v>29</v>
      </c>
      <c r="E15" s="28">
        <v>0</v>
      </c>
      <c r="F15" s="27"/>
      <c r="G15" s="28">
        <v>300</v>
      </c>
      <c r="H15" s="27"/>
      <c r="I15" s="27"/>
      <c r="J15" s="27"/>
      <c r="K15" s="27"/>
      <c r="L15" s="27"/>
      <c r="M15" s="28">
        <v>300</v>
      </c>
      <c r="N15" s="27"/>
      <c r="O15" s="5"/>
      <c r="P15" s="22"/>
      <c r="Q15" s="5"/>
      <c r="R15" s="13"/>
      <c r="S15" s="13"/>
      <c r="T15" s="13"/>
      <c r="U15" s="18"/>
      <c r="V15" s="22"/>
      <c r="W15" s="5"/>
      <c r="X15" s="30"/>
      <c r="Y15" s="16"/>
      <c r="Z15" s="30"/>
      <c r="AA15" s="5"/>
    </row>
    <row r="16" spans="1:27" x14ac:dyDescent="0.2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"/>
      <c r="P16" s="22"/>
      <c r="Q16" s="5"/>
      <c r="R16" s="13"/>
      <c r="S16" s="13"/>
      <c r="T16" s="13"/>
      <c r="U16" s="18"/>
      <c r="V16" s="22"/>
      <c r="W16" s="5"/>
      <c r="X16" s="30"/>
      <c r="Y16" s="16"/>
      <c r="Z16" s="30"/>
      <c r="AA16" s="5"/>
    </row>
    <row r="17" spans="2:34" x14ac:dyDescent="0.25">
      <c r="B17" s="2">
        <v>4000</v>
      </c>
      <c r="C17" s="2" t="s">
        <v>30</v>
      </c>
      <c r="E17" s="28" t="s">
        <v>31</v>
      </c>
      <c r="F17" s="27"/>
      <c r="G17" s="27"/>
      <c r="H17" s="27"/>
      <c r="I17" s="28">
        <v>2238</v>
      </c>
      <c r="J17" s="27"/>
      <c r="K17" s="28">
        <v>2500</v>
      </c>
      <c r="L17" s="27"/>
      <c r="M17" s="28">
        <v>262</v>
      </c>
      <c r="N17" s="27"/>
      <c r="O17" s="5"/>
      <c r="P17" s="22"/>
      <c r="Q17" s="5"/>
      <c r="R17" s="13"/>
      <c r="S17" s="13"/>
      <c r="T17" s="14">
        <v>200</v>
      </c>
      <c r="U17" s="19"/>
      <c r="V17" s="23"/>
      <c r="W17" s="5"/>
      <c r="X17" s="30"/>
      <c r="Y17" s="16"/>
      <c r="Z17" s="30">
        <v>2500</v>
      </c>
      <c r="AA17" s="5"/>
      <c r="AC17" s="68" t="s">
        <v>287</v>
      </c>
      <c r="AD17" s="68"/>
      <c r="AE17" s="68"/>
      <c r="AF17" s="68"/>
      <c r="AG17" s="68"/>
      <c r="AH17" s="68"/>
    </row>
    <row r="18" spans="2:34" x14ac:dyDescent="0.25">
      <c r="B18" s="2">
        <v>4005</v>
      </c>
      <c r="C18" s="2" t="s">
        <v>32</v>
      </c>
      <c r="E18" s="28" t="s">
        <v>31</v>
      </c>
      <c r="F18" s="27"/>
      <c r="G18" s="27"/>
      <c r="H18" s="27"/>
      <c r="I18" s="28">
        <v>0</v>
      </c>
      <c r="J18" s="27"/>
      <c r="K18" s="28">
        <v>200</v>
      </c>
      <c r="L18" s="27"/>
      <c r="M18" s="28">
        <v>200</v>
      </c>
      <c r="N18" s="27"/>
      <c r="O18" s="5"/>
      <c r="P18" s="22"/>
      <c r="Q18" s="5"/>
      <c r="R18" s="13"/>
      <c r="S18" s="13"/>
      <c r="T18" s="14">
        <v>0</v>
      </c>
      <c r="U18" s="19"/>
      <c r="V18" s="23"/>
      <c r="W18" s="5"/>
      <c r="X18" s="30"/>
      <c r="Y18" s="16"/>
      <c r="Z18" s="30"/>
      <c r="AA18" s="5"/>
      <c r="AC18" s="68"/>
      <c r="AD18" s="68"/>
      <c r="AE18" s="68"/>
      <c r="AF18" s="68"/>
      <c r="AG18" s="68"/>
      <c r="AH18" s="68"/>
    </row>
    <row r="19" spans="2:34" x14ac:dyDescent="0.25">
      <c r="B19" s="2">
        <v>4010</v>
      </c>
      <c r="C19" s="2" t="s">
        <v>33</v>
      </c>
      <c r="E19" s="28" t="s">
        <v>31</v>
      </c>
      <c r="F19" s="27"/>
      <c r="G19" s="27"/>
      <c r="H19" s="27"/>
      <c r="I19" s="28">
        <v>30</v>
      </c>
      <c r="J19" s="27"/>
      <c r="K19" s="28">
        <v>300</v>
      </c>
      <c r="L19" s="27"/>
      <c r="M19" s="28">
        <v>270</v>
      </c>
      <c r="N19" s="27"/>
      <c r="O19" s="5"/>
      <c r="P19" s="22"/>
      <c r="Q19" s="5"/>
      <c r="R19" s="13"/>
      <c r="S19" s="13"/>
      <c r="T19" s="14">
        <v>300</v>
      </c>
      <c r="U19" s="19"/>
      <c r="V19" s="23"/>
      <c r="W19" s="5"/>
      <c r="X19" s="30"/>
      <c r="Y19" s="16"/>
      <c r="Z19" s="30">
        <v>300</v>
      </c>
      <c r="AA19" s="5"/>
      <c r="AC19" s="68"/>
      <c r="AD19" s="68"/>
      <c r="AE19" s="68"/>
      <c r="AF19" s="68"/>
      <c r="AG19" s="68"/>
      <c r="AH19" s="68"/>
    </row>
    <row r="20" spans="2:34" x14ac:dyDescent="0.25">
      <c r="B20" s="2">
        <v>4020</v>
      </c>
      <c r="C20" s="2" t="s">
        <v>34</v>
      </c>
      <c r="E20" s="28" t="s">
        <v>31</v>
      </c>
      <c r="F20" s="27"/>
      <c r="G20" s="27"/>
      <c r="H20" s="27"/>
      <c r="I20" s="28">
        <v>750</v>
      </c>
      <c r="J20" s="27"/>
      <c r="K20" s="28">
        <v>1800</v>
      </c>
      <c r="L20" s="27"/>
      <c r="M20" s="28">
        <v>1050</v>
      </c>
      <c r="N20" s="27"/>
      <c r="O20" s="5"/>
      <c r="P20" s="22"/>
      <c r="Q20" s="5"/>
      <c r="R20" s="13"/>
      <c r="S20" s="13"/>
      <c r="T20" s="14">
        <v>1800</v>
      </c>
      <c r="U20" s="19"/>
      <c r="V20" s="23"/>
      <c r="W20" s="5"/>
      <c r="X20" s="30"/>
      <c r="Y20" s="16"/>
      <c r="Z20" s="30">
        <v>1800</v>
      </c>
      <c r="AA20" s="5"/>
      <c r="AC20" s="68"/>
      <c r="AD20" s="68"/>
      <c r="AE20" s="68"/>
      <c r="AF20" s="68"/>
      <c r="AG20" s="68"/>
      <c r="AH20" s="68"/>
    </row>
    <row r="21" spans="2:34" x14ac:dyDescent="0.25">
      <c r="B21" s="2">
        <v>4025</v>
      </c>
      <c r="C21" s="2" t="s">
        <v>35</v>
      </c>
      <c r="E21" s="28" t="s">
        <v>31</v>
      </c>
      <c r="F21" s="27"/>
      <c r="G21" s="27"/>
      <c r="H21" s="27"/>
      <c r="I21" s="28">
        <v>640</v>
      </c>
      <c r="J21" s="27"/>
      <c r="K21" s="28">
        <v>2000</v>
      </c>
      <c r="L21" s="27"/>
      <c r="M21" s="28">
        <v>1360</v>
      </c>
      <c r="N21" s="27"/>
      <c r="O21" s="5"/>
      <c r="P21" s="22"/>
      <c r="Q21" s="5"/>
      <c r="R21" s="13"/>
      <c r="S21" s="13"/>
      <c r="T21" s="14">
        <v>2000</v>
      </c>
      <c r="U21" s="19"/>
      <c r="V21" s="23"/>
      <c r="W21" s="5"/>
      <c r="X21" s="30"/>
      <c r="Y21" s="16"/>
      <c r="Z21" s="30">
        <v>2000</v>
      </c>
      <c r="AA21" s="5"/>
      <c r="AC21" s="68"/>
      <c r="AD21" s="68"/>
      <c r="AE21" s="68"/>
      <c r="AF21" s="68"/>
      <c r="AG21" s="68"/>
      <c r="AH21" s="68"/>
    </row>
    <row r="22" spans="2:34" x14ac:dyDescent="0.25">
      <c r="B22" s="2"/>
      <c r="C22" s="2"/>
      <c r="E22" s="28"/>
      <c r="F22" s="27"/>
      <c r="G22" s="27"/>
      <c r="H22" s="27"/>
      <c r="I22" s="28"/>
      <c r="J22" s="27"/>
      <c r="K22" s="28"/>
      <c r="L22" s="27"/>
      <c r="M22" s="28"/>
      <c r="N22" s="27"/>
      <c r="O22" s="5"/>
      <c r="P22" s="22"/>
      <c r="Q22" s="5"/>
      <c r="R22" s="14"/>
      <c r="S22" s="13"/>
      <c r="T22" s="13"/>
      <c r="U22" s="18"/>
      <c r="V22" s="22"/>
      <c r="W22" s="5"/>
      <c r="X22" s="30"/>
      <c r="Y22" s="16"/>
      <c r="Z22" s="30"/>
      <c r="AA22" s="5"/>
      <c r="AC22" s="68"/>
      <c r="AD22" s="68"/>
      <c r="AE22" s="68"/>
      <c r="AF22" s="68"/>
      <c r="AG22" s="68"/>
      <c r="AH22" s="68"/>
    </row>
    <row r="23" spans="2:34" x14ac:dyDescent="0.25">
      <c r="B23" s="1">
        <v>210</v>
      </c>
      <c r="C23" s="1" t="s">
        <v>36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"/>
      <c r="P23" s="22"/>
      <c r="Q23" s="5"/>
      <c r="R23" s="13"/>
      <c r="S23" s="13"/>
      <c r="T23" s="13"/>
      <c r="U23" s="18"/>
      <c r="V23" s="22"/>
      <c r="W23" s="5"/>
      <c r="X23" s="30"/>
      <c r="Y23" s="16"/>
      <c r="Z23" s="30"/>
      <c r="AA23" s="5"/>
      <c r="AC23" s="68"/>
      <c r="AD23" s="68"/>
      <c r="AE23" s="68"/>
      <c r="AF23" s="68"/>
      <c r="AG23" s="68"/>
      <c r="AH23" s="68"/>
    </row>
    <row r="24" spans="2:34" x14ac:dyDescent="0.25">
      <c r="B24" s="2">
        <v>4100</v>
      </c>
      <c r="C24" s="2" t="s">
        <v>37</v>
      </c>
      <c r="E24" s="28" t="s">
        <v>31</v>
      </c>
      <c r="F24" s="27"/>
      <c r="G24" s="27"/>
      <c r="H24" s="27"/>
      <c r="I24" s="28">
        <v>101226</v>
      </c>
      <c r="J24" s="27"/>
      <c r="K24" s="28">
        <v>250000</v>
      </c>
      <c r="L24" s="27"/>
      <c r="M24" s="28">
        <v>148774</v>
      </c>
      <c r="N24" s="27"/>
      <c r="O24" s="5"/>
      <c r="P24" s="22"/>
      <c r="Q24" s="5"/>
      <c r="R24" s="13"/>
      <c r="S24" s="13"/>
      <c r="T24" s="14">
        <v>310000</v>
      </c>
      <c r="U24" s="19"/>
      <c r="V24" s="23"/>
      <c r="W24" s="5"/>
      <c r="X24" s="30"/>
      <c r="Y24" s="16"/>
      <c r="Z24" s="30">
        <v>33000</v>
      </c>
      <c r="AA24" s="5"/>
      <c r="AC24" s="68"/>
      <c r="AD24" s="68"/>
      <c r="AE24" s="68"/>
      <c r="AF24" s="68"/>
      <c r="AG24" s="68"/>
      <c r="AH24" s="68"/>
    </row>
    <row r="25" spans="2:34" x14ac:dyDescent="0.25">
      <c r="B25" s="2">
        <v>4110</v>
      </c>
      <c r="C25" s="2" t="s">
        <v>38</v>
      </c>
      <c r="E25" s="28" t="s">
        <v>31</v>
      </c>
      <c r="F25" s="27"/>
      <c r="G25" s="27"/>
      <c r="H25" s="27"/>
      <c r="I25" s="28">
        <v>29985</v>
      </c>
      <c r="J25" s="27"/>
      <c r="K25" s="28">
        <v>53000</v>
      </c>
      <c r="L25" s="27"/>
      <c r="M25" s="28">
        <v>23015</v>
      </c>
      <c r="N25" s="27"/>
      <c r="O25" s="5"/>
      <c r="P25" s="22"/>
      <c r="Q25" s="5"/>
      <c r="R25" s="13"/>
      <c r="S25" s="13"/>
      <c r="T25" s="14">
        <v>70000</v>
      </c>
      <c r="U25" s="19"/>
      <c r="V25" s="23"/>
      <c r="W25" s="5"/>
      <c r="X25" s="30"/>
      <c r="Y25" s="16"/>
      <c r="Z25" s="30">
        <v>75000</v>
      </c>
      <c r="AA25" s="5"/>
      <c r="AC25" s="68"/>
      <c r="AD25" s="68"/>
      <c r="AE25" s="68"/>
      <c r="AF25" s="68"/>
      <c r="AG25" s="68"/>
      <c r="AH25" s="68"/>
    </row>
    <row r="26" spans="2:34" x14ac:dyDescent="0.25">
      <c r="B26" s="2">
        <v>4115</v>
      </c>
      <c r="C26" s="2" t="s">
        <v>39</v>
      </c>
      <c r="E26" s="28" t="s">
        <v>31</v>
      </c>
      <c r="F26" s="27"/>
      <c r="G26" s="27"/>
      <c r="H26" s="27"/>
      <c r="I26" s="28">
        <v>30961</v>
      </c>
      <c r="J26" s="27"/>
      <c r="K26" s="28">
        <v>44000</v>
      </c>
      <c r="L26" s="27"/>
      <c r="M26" s="28">
        <v>13039</v>
      </c>
      <c r="N26" s="27"/>
      <c r="O26" s="5"/>
      <c r="P26" s="22"/>
      <c r="Q26" s="5"/>
      <c r="R26" s="13"/>
      <c r="S26" s="13"/>
      <c r="T26" s="14">
        <v>60000</v>
      </c>
      <c r="U26" s="19"/>
      <c r="V26" s="23"/>
      <c r="W26" s="5"/>
      <c r="X26" s="30"/>
      <c r="Y26" s="16"/>
      <c r="Z26" s="30">
        <v>65000</v>
      </c>
      <c r="AA26" s="5"/>
      <c r="AC26" s="68"/>
      <c r="AD26" s="68"/>
      <c r="AE26" s="68"/>
      <c r="AF26" s="68"/>
      <c r="AG26" s="68"/>
      <c r="AH26" s="68"/>
    </row>
    <row r="27" spans="2:34" x14ac:dyDescent="0.25">
      <c r="B27" s="2">
        <v>4120</v>
      </c>
      <c r="C27" s="42" t="s">
        <v>40</v>
      </c>
      <c r="E27" s="28" t="s">
        <v>31</v>
      </c>
      <c r="F27" s="27"/>
      <c r="G27" s="27"/>
      <c r="H27" s="27"/>
      <c r="I27" s="28">
        <v>7433</v>
      </c>
      <c r="J27" s="27"/>
      <c r="K27" s="28">
        <v>8000</v>
      </c>
      <c r="L27" s="27"/>
      <c r="M27" s="28">
        <v>567</v>
      </c>
      <c r="N27" s="27"/>
      <c r="O27" s="5"/>
      <c r="P27" s="22"/>
      <c r="Q27" s="5"/>
      <c r="R27" s="13"/>
      <c r="S27" s="13"/>
      <c r="T27" s="14">
        <v>10000</v>
      </c>
      <c r="U27" s="19"/>
      <c r="V27" s="23"/>
      <c r="W27" s="5"/>
      <c r="X27" s="30"/>
      <c r="Y27" s="16"/>
      <c r="Z27" s="30">
        <v>15000</v>
      </c>
      <c r="AA27" s="5"/>
      <c r="AC27" s="68"/>
      <c r="AD27" s="68"/>
      <c r="AE27" s="68"/>
      <c r="AF27" s="68"/>
      <c r="AG27" s="68"/>
      <c r="AH27" s="68"/>
    </row>
    <row r="28" spans="2:34" x14ac:dyDescent="0.25">
      <c r="B28" s="2">
        <v>4130</v>
      </c>
      <c r="C28" s="42"/>
      <c r="E28" s="28" t="s">
        <v>31</v>
      </c>
      <c r="F28" s="27"/>
      <c r="G28" s="27"/>
      <c r="H28" s="27"/>
      <c r="I28" s="28">
        <v>190</v>
      </c>
      <c r="J28" s="27"/>
      <c r="K28" s="28">
        <v>3000</v>
      </c>
      <c r="L28" s="27"/>
      <c r="M28" s="28">
        <v>2810</v>
      </c>
      <c r="N28" s="27"/>
      <c r="O28" s="5"/>
      <c r="P28" s="22"/>
      <c r="Q28" s="5"/>
      <c r="R28" s="13"/>
      <c r="S28" s="13"/>
      <c r="T28" s="14"/>
      <c r="U28" s="19"/>
      <c r="V28" s="23"/>
      <c r="W28" s="5"/>
      <c r="X28" s="30"/>
      <c r="Y28" s="16"/>
      <c r="Z28" s="30"/>
      <c r="AA28" s="5"/>
      <c r="AC28" s="68"/>
      <c r="AD28" s="68"/>
      <c r="AE28" s="68"/>
      <c r="AF28" s="68"/>
      <c r="AG28" s="68"/>
      <c r="AH28" s="68"/>
    </row>
    <row r="29" spans="2:34" x14ac:dyDescent="0.25">
      <c r="B29" s="2">
        <v>4135</v>
      </c>
      <c r="C29" s="2" t="s">
        <v>41</v>
      </c>
      <c r="E29" s="28" t="s">
        <v>31</v>
      </c>
      <c r="F29" s="27"/>
      <c r="G29" s="27"/>
      <c r="H29" s="27"/>
      <c r="I29" s="28">
        <v>555</v>
      </c>
      <c r="J29" s="27"/>
      <c r="K29" s="28">
        <v>3000</v>
      </c>
      <c r="L29" s="27"/>
      <c r="M29" s="28">
        <v>2445</v>
      </c>
      <c r="N29" s="27"/>
      <c r="O29" s="5"/>
      <c r="P29" s="22"/>
      <c r="Q29" s="5"/>
      <c r="R29" s="13"/>
      <c r="S29" s="13"/>
      <c r="T29" s="14">
        <v>5000</v>
      </c>
      <c r="U29" s="19"/>
      <c r="V29" s="23"/>
      <c r="W29" s="5"/>
      <c r="X29" s="30"/>
      <c r="Y29" s="16"/>
      <c r="Z29" s="30">
        <v>3500</v>
      </c>
      <c r="AA29" s="5"/>
      <c r="AC29" s="68"/>
      <c r="AD29" s="68"/>
      <c r="AE29" s="68"/>
      <c r="AF29" s="68"/>
      <c r="AG29" s="68"/>
      <c r="AH29" s="68"/>
    </row>
    <row r="30" spans="2:34" x14ac:dyDescent="0.25">
      <c r="B30" s="2">
        <v>4141</v>
      </c>
      <c r="C30" s="2" t="s">
        <v>42</v>
      </c>
      <c r="E30" s="28" t="s">
        <v>31</v>
      </c>
      <c r="F30" s="27"/>
      <c r="G30" s="27"/>
      <c r="H30" s="27"/>
      <c r="I30" s="28">
        <v>0</v>
      </c>
      <c r="J30" s="27"/>
      <c r="K30" s="28">
        <v>4200</v>
      </c>
      <c r="L30" s="27"/>
      <c r="M30" s="28">
        <v>4200</v>
      </c>
      <c r="N30" s="27"/>
      <c r="O30" s="5"/>
      <c r="P30" s="22"/>
      <c r="Q30" s="5"/>
      <c r="R30" s="13"/>
      <c r="S30" s="13"/>
      <c r="T30" s="14">
        <v>4200</v>
      </c>
      <c r="U30" s="19"/>
      <c r="V30" s="23"/>
      <c r="W30" s="5"/>
      <c r="X30" s="30"/>
      <c r="Y30" s="16"/>
      <c r="Z30" s="30">
        <v>4300</v>
      </c>
      <c r="AA30" s="5"/>
      <c r="AC30" s="68"/>
      <c r="AD30" s="68"/>
      <c r="AE30" s="68"/>
      <c r="AF30" s="68"/>
      <c r="AG30" s="68"/>
      <c r="AH30" s="68"/>
    </row>
    <row r="31" spans="2:34" x14ac:dyDescent="0.25">
      <c r="B31" s="2">
        <v>4142</v>
      </c>
      <c r="C31" s="2" t="s">
        <v>43</v>
      </c>
      <c r="E31" s="28" t="s">
        <v>31</v>
      </c>
      <c r="F31" s="27"/>
      <c r="G31" s="27"/>
      <c r="H31" s="27"/>
      <c r="I31" s="28">
        <v>16</v>
      </c>
      <c r="J31" s="27"/>
      <c r="K31" s="28">
        <v>200</v>
      </c>
      <c r="L31" s="27"/>
      <c r="M31" s="28">
        <v>184</v>
      </c>
      <c r="N31" s="27"/>
      <c r="O31" s="5"/>
      <c r="P31" s="22"/>
      <c r="Q31" s="5"/>
      <c r="R31" s="13"/>
      <c r="S31" s="13"/>
      <c r="T31" s="14">
        <v>200</v>
      </c>
      <c r="U31" s="19"/>
      <c r="V31" s="23"/>
      <c r="W31" s="5"/>
      <c r="X31" s="30"/>
      <c r="Y31" s="16"/>
      <c r="Z31" s="30">
        <v>200</v>
      </c>
      <c r="AA31" s="5"/>
      <c r="AC31" s="68"/>
      <c r="AD31" s="68"/>
      <c r="AE31" s="68"/>
      <c r="AF31" s="68"/>
      <c r="AG31" s="68"/>
      <c r="AH31" s="68"/>
    </row>
    <row r="32" spans="2:34" x14ac:dyDescent="0.25">
      <c r="B32" s="2">
        <v>4165</v>
      </c>
      <c r="C32" s="2" t="s">
        <v>44</v>
      </c>
      <c r="E32" s="28" t="s">
        <v>31</v>
      </c>
      <c r="F32" s="27"/>
      <c r="G32" s="27"/>
      <c r="H32" s="27"/>
      <c r="I32" s="28">
        <v>4231</v>
      </c>
      <c r="J32" s="27"/>
      <c r="K32" s="28">
        <v>7000</v>
      </c>
      <c r="L32" s="27"/>
      <c r="M32" s="28">
        <v>2769</v>
      </c>
      <c r="N32" s="27"/>
      <c r="O32" s="5"/>
      <c r="P32" s="22">
        <v>1500</v>
      </c>
      <c r="Q32" s="5"/>
      <c r="R32" s="13"/>
      <c r="S32" s="13"/>
      <c r="T32" s="14">
        <v>5000</v>
      </c>
      <c r="U32" s="19"/>
      <c r="V32" s="23"/>
      <c r="W32" s="5"/>
      <c r="X32" s="30"/>
      <c r="Y32" s="16"/>
      <c r="Z32" s="30">
        <v>7000</v>
      </c>
      <c r="AA32" s="5"/>
      <c r="AC32" s="68"/>
      <c r="AD32" s="68"/>
      <c r="AE32" s="68"/>
      <c r="AF32" s="68"/>
      <c r="AG32" s="68"/>
      <c r="AH32" s="68"/>
    </row>
    <row r="33" spans="2:27" x14ac:dyDescent="0.25"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"/>
      <c r="P33" s="22"/>
      <c r="Q33" s="5"/>
      <c r="R33" s="13"/>
      <c r="S33" s="13"/>
      <c r="T33" s="13"/>
      <c r="U33" s="18"/>
      <c r="V33" s="22"/>
      <c r="W33" s="5"/>
      <c r="X33" s="30"/>
      <c r="Y33" s="16"/>
      <c r="Z33" s="30"/>
      <c r="AA33" s="5"/>
    </row>
    <row r="34" spans="2:27" x14ac:dyDescent="0.25">
      <c r="B34" s="1">
        <v>220</v>
      </c>
      <c r="C34" s="1" t="s">
        <v>45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5"/>
      <c r="P34" s="22"/>
      <c r="Q34" s="5"/>
      <c r="R34" s="13"/>
      <c r="S34" s="13"/>
      <c r="T34" s="13"/>
      <c r="U34" s="18"/>
      <c r="V34" s="22"/>
      <c r="W34" s="5"/>
      <c r="X34" s="30"/>
      <c r="Y34" s="16"/>
      <c r="Z34" s="30"/>
      <c r="AA34" s="5"/>
    </row>
    <row r="35" spans="2:27" x14ac:dyDescent="0.25">
      <c r="B35" s="2">
        <v>4105</v>
      </c>
      <c r="C35" s="2" t="s">
        <v>46</v>
      </c>
      <c r="E35" s="28" t="s">
        <v>31</v>
      </c>
      <c r="F35" s="27"/>
      <c r="G35" s="27"/>
      <c r="H35" s="27"/>
      <c r="I35" s="28">
        <v>129</v>
      </c>
      <c r="J35" s="27"/>
      <c r="K35" s="28">
        <v>500</v>
      </c>
      <c r="L35" s="27"/>
      <c r="M35" s="28">
        <v>371</v>
      </c>
      <c r="N35" s="27"/>
      <c r="O35" s="5"/>
      <c r="P35" s="22"/>
      <c r="Q35" s="5"/>
      <c r="R35" s="13"/>
      <c r="S35" s="13"/>
      <c r="T35" s="14">
        <v>500</v>
      </c>
      <c r="U35" s="19"/>
      <c r="V35" s="23"/>
      <c r="W35" s="5"/>
      <c r="X35" s="30"/>
      <c r="Y35" s="16"/>
      <c r="Z35" s="30">
        <v>500</v>
      </c>
      <c r="AA35" s="5"/>
    </row>
    <row r="36" spans="2:27" x14ac:dyDescent="0.25">
      <c r="B36" s="2">
        <v>4145</v>
      </c>
      <c r="C36" s="2" t="s">
        <v>47</v>
      </c>
      <c r="E36" s="28" t="s">
        <v>31</v>
      </c>
      <c r="F36" s="27"/>
      <c r="G36" s="27"/>
      <c r="H36" s="27"/>
      <c r="I36" s="28">
        <v>5282</v>
      </c>
      <c r="J36" s="27"/>
      <c r="K36" s="28">
        <v>6000</v>
      </c>
      <c r="L36" s="27"/>
      <c r="M36" s="28">
        <v>718</v>
      </c>
      <c r="N36" s="27"/>
      <c r="O36" s="5"/>
      <c r="P36" s="22"/>
      <c r="Q36" s="5"/>
      <c r="R36" s="13"/>
      <c r="S36" s="13"/>
      <c r="T36" s="14">
        <v>12000</v>
      </c>
      <c r="U36" s="19"/>
      <c r="V36" s="23"/>
      <c r="W36" s="5"/>
      <c r="X36" s="30"/>
      <c r="Y36" s="16"/>
      <c r="Z36" s="30">
        <v>15000</v>
      </c>
      <c r="AA36" s="5"/>
    </row>
    <row r="37" spans="2:27" x14ac:dyDescent="0.25">
      <c r="B37" s="2">
        <v>4150</v>
      </c>
      <c r="C37" s="2" t="s">
        <v>48</v>
      </c>
      <c r="E37" s="28" t="s">
        <v>31</v>
      </c>
      <c r="F37" s="27"/>
      <c r="G37" s="27"/>
      <c r="H37" s="27"/>
      <c r="I37" s="28">
        <v>3519</v>
      </c>
      <c r="J37" s="27"/>
      <c r="K37" s="28">
        <v>3000</v>
      </c>
      <c r="L37" s="27"/>
      <c r="M37" s="28" t="s">
        <v>49</v>
      </c>
      <c r="N37" s="27"/>
      <c r="O37" s="5"/>
      <c r="P37" s="22"/>
      <c r="Q37" s="5"/>
      <c r="R37" s="13"/>
      <c r="S37" s="13"/>
      <c r="T37" s="14">
        <v>7000</v>
      </c>
      <c r="U37" s="19"/>
      <c r="V37" s="23"/>
      <c r="W37" s="5"/>
      <c r="X37" s="30"/>
      <c r="Y37" s="16"/>
      <c r="Z37" s="30">
        <v>4000</v>
      </c>
      <c r="AA37" s="5"/>
    </row>
    <row r="38" spans="2:27" x14ac:dyDescent="0.25">
      <c r="B38" s="2">
        <v>4155</v>
      </c>
      <c r="C38" s="2" t="s">
        <v>50</v>
      </c>
      <c r="E38" s="28" t="s">
        <v>31</v>
      </c>
      <c r="F38" s="27"/>
      <c r="G38" s="27"/>
      <c r="H38" s="27"/>
      <c r="I38" s="28">
        <v>0</v>
      </c>
      <c r="J38" s="27"/>
      <c r="K38" s="28">
        <v>8000</v>
      </c>
      <c r="L38" s="27"/>
      <c r="M38" s="28">
        <v>8000</v>
      </c>
      <c r="N38" s="27"/>
      <c r="O38" s="5"/>
      <c r="P38" s="22">
        <v>16000</v>
      </c>
      <c r="Q38" s="5"/>
      <c r="R38" s="13"/>
      <c r="S38" s="13"/>
      <c r="T38" s="14">
        <v>5000</v>
      </c>
      <c r="U38" s="19"/>
      <c r="V38" s="23"/>
      <c r="W38" s="5"/>
      <c r="X38" s="30"/>
      <c r="Y38" s="16"/>
      <c r="Z38" s="30">
        <v>7000</v>
      </c>
      <c r="AA38" s="5"/>
    </row>
    <row r="39" spans="2:27" x14ac:dyDescent="0.25">
      <c r="B39" s="2">
        <v>4160</v>
      </c>
      <c r="C39" s="2" t="s">
        <v>51</v>
      </c>
      <c r="E39" s="28" t="s">
        <v>31</v>
      </c>
      <c r="F39" s="27"/>
      <c r="G39" s="27"/>
      <c r="H39" s="27"/>
      <c r="I39" s="28">
        <v>65</v>
      </c>
      <c r="J39" s="27"/>
      <c r="K39" s="28">
        <v>100</v>
      </c>
      <c r="L39" s="27"/>
      <c r="M39" s="28">
        <v>35</v>
      </c>
      <c r="N39" s="27"/>
      <c r="O39" s="5"/>
      <c r="P39" s="22"/>
      <c r="Q39" s="5"/>
      <c r="R39" s="13"/>
      <c r="S39" s="13"/>
      <c r="T39" s="14">
        <v>100</v>
      </c>
      <c r="U39" s="19"/>
      <c r="V39" s="23"/>
      <c r="W39" s="5"/>
      <c r="X39" s="30"/>
      <c r="Y39" s="16"/>
      <c r="Z39" s="30">
        <v>100</v>
      </c>
      <c r="AA39" s="5"/>
    </row>
    <row r="40" spans="2:27" x14ac:dyDescent="0.25">
      <c r="B40" s="2">
        <v>4161</v>
      </c>
      <c r="C40" s="2" t="s">
        <v>52</v>
      </c>
      <c r="E40" s="28" t="s">
        <v>31</v>
      </c>
      <c r="F40" s="27"/>
      <c r="G40" s="27"/>
      <c r="H40" s="27"/>
      <c r="I40" s="28">
        <v>1</v>
      </c>
      <c r="J40" s="27"/>
      <c r="K40" s="28">
        <v>0</v>
      </c>
      <c r="L40" s="27"/>
      <c r="M40" s="28" t="s">
        <v>53</v>
      </c>
      <c r="N40" s="27"/>
      <c r="O40" s="5"/>
      <c r="P40" s="22"/>
      <c r="Q40" s="5"/>
      <c r="R40" s="13"/>
      <c r="S40" s="13"/>
      <c r="T40" s="14">
        <v>10</v>
      </c>
      <c r="U40" s="19"/>
      <c r="V40" s="23"/>
      <c r="W40" s="5"/>
      <c r="X40" s="30"/>
      <c r="Y40" s="16"/>
      <c r="Z40" s="30">
        <v>10</v>
      </c>
      <c r="AA40" s="5"/>
    </row>
    <row r="41" spans="2:27" x14ac:dyDescent="0.25">
      <c r="B41" s="2">
        <v>4180</v>
      </c>
      <c r="C41" s="2" t="s">
        <v>54</v>
      </c>
      <c r="E41" s="28" t="s">
        <v>31</v>
      </c>
      <c r="F41" s="27"/>
      <c r="G41" s="27"/>
      <c r="H41" s="27"/>
      <c r="I41" s="28">
        <v>829</v>
      </c>
      <c r="J41" s="27"/>
      <c r="K41" s="28">
        <v>1600</v>
      </c>
      <c r="L41" s="27"/>
      <c r="M41" s="28">
        <v>771</v>
      </c>
      <c r="N41" s="27"/>
      <c r="O41" s="5"/>
      <c r="P41" s="22"/>
      <c r="Q41" s="5"/>
      <c r="R41" s="13"/>
      <c r="S41" s="13"/>
      <c r="T41" s="14">
        <v>1600</v>
      </c>
      <c r="U41" s="19"/>
      <c r="V41" s="23"/>
      <c r="W41" s="5"/>
      <c r="X41" s="30"/>
      <c r="Y41" s="16"/>
      <c r="Z41" s="30">
        <v>1600</v>
      </c>
      <c r="AA41" s="5"/>
    </row>
    <row r="42" spans="2:27" x14ac:dyDescent="0.25">
      <c r="B42" s="2">
        <v>4220</v>
      </c>
      <c r="C42" s="2" t="s">
        <v>55</v>
      </c>
      <c r="E42" s="28" t="s">
        <v>31</v>
      </c>
      <c r="F42" s="27"/>
      <c r="G42" s="27"/>
      <c r="H42" s="27"/>
      <c r="I42" s="28">
        <v>1359</v>
      </c>
      <c r="J42" s="27"/>
      <c r="K42" s="28">
        <v>2500</v>
      </c>
      <c r="L42" s="27"/>
      <c r="M42" s="28">
        <v>1141</v>
      </c>
      <c r="N42" s="27"/>
      <c r="O42" s="5"/>
      <c r="P42" s="22"/>
      <c r="Q42" s="5"/>
      <c r="R42" s="13"/>
      <c r="S42" s="13"/>
      <c r="T42" s="14">
        <v>2500</v>
      </c>
      <c r="U42" s="19"/>
      <c r="V42" s="23"/>
      <c r="W42" s="5"/>
      <c r="X42" s="30"/>
      <c r="Y42" s="16"/>
      <c r="Z42" s="30">
        <v>2500</v>
      </c>
      <c r="AA42" s="5"/>
    </row>
    <row r="43" spans="2:27" x14ac:dyDescent="0.25">
      <c r="B43" s="2">
        <v>4225</v>
      </c>
      <c r="C43" s="2" t="s">
        <v>56</v>
      </c>
      <c r="E43" s="28" t="s">
        <v>31</v>
      </c>
      <c r="F43" s="27"/>
      <c r="G43" s="27"/>
      <c r="H43" s="27"/>
      <c r="I43" s="28">
        <v>2633</v>
      </c>
      <c r="J43" s="27"/>
      <c r="K43" s="28">
        <v>5000</v>
      </c>
      <c r="L43" s="27"/>
      <c r="M43" s="28">
        <v>2367</v>
      </c>
      <c r="N43" s="27"/>
      <c r="O43" s="5"/>
      <c r="P43" s="22"/>
      <c r="Q43" s="5"/>
      <c r="R43" s="13"/>
      <c r="S43" s="13"/>
      <c r="T43" s="14">
        <v>5000</v>
      </c>
      <c r="U43" s="19"/>
      <c r="V43" s="23"/>
      <c r="W43" s="5"/>
      <c r="X43" s="30"/>
      <c r="Y43" s="16"/>
      <c r="Z43" s="30">
        <v>5000</v>
      </c>
      <c r="AA43" s="5"/>
    </row>
    <row r="44" spans="2:27" x14ac:dyDescent="0.25">
      <c r="B44" s="2">
        <v>4227</v>
      </c>
      <c r="C44" s="2" t="s">
        <v>57</v>
      </c>
      <c r="E44" s="28" t="s">
        <v>31</v>
      </c>
      <c r="F44" s="27"/>
      <c r="G44" s="27"/>
      <c r="H44" s="27"/>
      <c r="I44" s="28">
        <v>130</v>
      </c>
      <c r="J44" s="27"/>
      <c r="K44" s="28">
        <v>500</v>
      </c>
      <c r="L44" s="27"/>
      <c r="M44" s="28">
        <v>370</v>
      </c>
      <c r="N44" s="27"/>
      <c r="O44" s="5"/>
      <c r="P44" s="22"/>
      <c r="Q44" s="5"/>
      <c r="R44" s="13"/>
      <c r="S44" s="13"/>
      <c r="T44" s="14">
        <v>0</v>
      </c>
      <c r="U44" s="19"/>
      <c r="V44" s="23"/>
      <c r="W44" s="5"/>
      <c r="X44" s="30"/>
      <c r="Y44" s="16"/>
      <c r="Z44" s="30">
        <v>0</v>
      </c>
      <c r="AA44" s="5"/>
    </row>
    <row r="45" spans="2:27" x14ac:dyDescent="0.25">
      <c r="B45" s="2">
        <v>4230</v>
      </c>
      <c r="C45" s="2" t="s">
        <v>58</v>
      </c>
      <c r="E45" s="28" t="s">
        <v>31</v>
      </c>
      <c r="F45" s="27"/>
      <c r="G45" s="27"/>
      <c r="H45" s="27"/>
      <c r="I45" s="28">
        <v>868</v>
      </c>
      <c r="J45" s="27"/>
      <c r="K45" s="28">
        <v>2200</v>
      </c>
      <c r="L45" s="27"/>
      <c r="M45" s="28">
        <v>1332</v>
      </c>
      <c r="N45" s="27"/>
      <c r="O45" s="5"/>
      <c r="P45" s="22"/>
      <c r="Q45" s="5"/>
      <c r="R45" s="13"/>
      <c r="S45" s="13"/>
      <c r="T45" s="14">
        <v>2200</v>
      </c>
      <c r="U45" s="19"/>
      <c r="V45" s="23"/>
      <c r="W45" s="5"/>
      <c r="X45" s="30"/>
      <c r="Y45" s="16"/>
      <c r="Z45" s="30">
        <v>2200</v>
      </c>
      <c r="AA45" s="5"/>
    </row>
    <row r="46" spans="2:27" x14ac:dyDescent="0.25">
      <c r="B46" s="2">
        <v>4234</v>
      </c>
      <c r="C46" s="2" t="s">
        <v>59</v>
      </c>
      <c r="E46" s="28" t="s">
        <v>31</v>
      </c>
      <c r="F46" s="27"/>
      <c r="G46" s="27"/>
      <c r="H46" s="27"/>
      <c r="I46" s="28">
        <v>1225</v>
      </c>
      <c r="J46" s="27"/>
      <c r="K46" s="28">
        <v>2200</v>
      </c>
      <c r="L46" s="27"/>
      <c r="M46" s="28">
        <v>975</v>
      </c>
      <c r="N46" s="27"/>
      <c r="O46" s="5"/>
      <c r="P46" s="22"/>
      <c r="Q46" s="5"/>
      <c r="R46" s="13"/>
      <c r="S46" s="13"/>
      <c r="T46" s="14">
        <v>2200</v>
      </c>
      <c r="U46" s="19"/>
      <c r="V46" s="23"/>
      <c r="W46" s="5"/>
      <c r="X46" s="30"/>
      <c r="Y46" s="16"/>
      <c r="Z46" s="30">
        <v>2200</v>
      </c>
      <c r="AA46" s="5"/>
    </row>
    <row r="47" spans="2:27" x14ac:dyDescent="0.25">
      <c r="B47" s="2">
        <v>4235</v>
      </c>
      <c r="C47" s="2" t="s">
        <v>60</v>
      </c>
      <c r="E47" s="28" t="s">
        <v>31</v>
      </c>
      <c r="F47" s="27"/>
      <c r="G47" s="27"/>
      <c r="H47" s="27"/>
      <c r="I47" s="28">
        <v>123</v>
      </c>
      <c r="J47" s="27"/>
      <c r="K47" s="28">
        <v>500</v>
      </c>
      <c r="L47" s="27"/>
      <c r="M47" s="28">
        <v>377</v>
      </c>
      <c r="N47" s="27"/>
      <c r="O47" s="5"/>
      <c r="P47" s="22"/>
      <c r="Q47" s="5"/>
      <c r="R47" s="13"/>
      <c r="S47" s="13"/>
      <c r="T47" s="14">
        <v>500</v>
      </c>
      <c r="U47" s="19"/>
      <c r="V47" s="23"/>
      <c r="W47" s="5"/>
      <c r="X47" s="30"/>
      <c r="Y47" s="16"/>
      <c r="Z47" s="30">
        <v>500</v>
      </c>
      <c r="AA47" s="5"/>
    </row>
    <row r="48" spans="2:27" x14ac:dyDescent="0.25">
      <c r="B48" s="2">
        <v>4245</v>
      </c>
      <c r="C48" s="2" t="s">
        <v>61</v>
      </c>
      <c r="E48" s="28" t="s">
        <v>31</v>
      </c>
      <c r="F48" s="27"/>
      <c r="G48" s="27"/>
      <c r="H48" s="27"/>
      <c r="I48" s="28">
        <v>69</v>
      </c>
      <c r="J48" s="27"/>
      <c r="K48" s="28">
        <v>500</v>
      </c>
      <c r="L48" s="27"/>
      <c r="M48" s="28">
        <v>431</v>
      </c>
      <c r="N48" s="27"/>
      <c r="O48" s="5"/>
      <c r="P48" s="22"/>
      <c r="Q48" s="5"/>
      <c r="R48" s="13"/>
      <c r="S48" s="13"/>
      <c r="T48" s="14">
        <v>500</v>
      </c>
      <c r="U48" s="19"/>
      <c r="V48" s="23"/>
      <c r="W48" s="5"/>
      <c r="X48" s="30"/>
      <c r="Y48" s="16"/>
      <c r="Z48" s="30">
        <v>500</v>
      </c>
      <c r="AA48" s="5"/>
    </row>
    <row r="49" spans="2:27" x14ac:dyDescent="0.25">
      <c r="B49" s="2">
        <v>4250</v>
      </c>
      <c r="C49" s="2" t="s">
        <v>62</v>
      </c>
      <c r="E49" s="28" t="s">
        <v>31</v>
      </c>
      <c r="F49" s="27"/>
      <c r="G49" s="27"/>
      <c r="H49" s="27"/>
      <c r="I49" s="28">
        <v>4566</v>
      </c>
      <c r="J49" s="27"/>
      <c r="K49" s="28">
        <v>8000</v>
      </c>
      <c r="L49" s="27"/>
      <c r="M49" s="28">
        <v>3434</v>
      </c>
      <c r="N49" s="27"/>
      <c r="O49" s="5"/>
      <c r="P49" s="22"/>
      <c r="Q49" s="5"/>
      <c r="R49" s="13"/>
      <c r="S49" s="13"/>
      <c r="T49" s="14">
        <v>8000</v>
      </c>
      <c r="U49" s="19"/>
      <c r="V49" s="23"/>
      <c r="W49" s="5"/>
      <c r="X49" s="30"/>
      <c r="Y49" s="16"/>
      <c r="Z49" s="30">
        <v>8000</v>
      </c>
      <c r="AA49" s="5"/>
    </row>
    <row r="50" spans="2:27" x14ac:dyDescent="0.25">
      <c r="B50" s="2">
        <v>4650</v>
      </c>
      <c r="C50" s="2" t="s">
        <v>63</v>
      </c>
      <c r="E50" s="28" t="s">
        <v>31</v>
      </c>
      <c r="F50" s="27"/>
      <c r="G50" s="27"/>
      <c r="H50" s="27"/>
      <c r="I50" s="28">
        <v>95</v>
      </c>
      <c r="J50" s="27"/>
      <c r="K50" s="28">
        <v>200</v>
      </c>
      <c r="L50" s="27"/>
      <c r="M50" s="28">
        <v>105</v>
      </c>
      <c r="N50" s="27"/>
      <c r="O50" s="5"/>
      <c r="P50" s="22"/>
      <c r="Q50" s="5"/>
      <c r="R50" s="13"/>
      <c r="S50" s="13"/>
      <c r="T50" s="14">
        <v>200</v>
      </c>
      <c r="U50" s="19"/>
      <c r="V50" s="23"/>
      <c r="W50" s="5"/>
      <c r="X50" s="30"/>
      <c r="Y50" s="16"/>
      <c r="Z50" s="30">
        <v>200</v>
      </c>
      <c r="AA50" s="5"/>
    </row>
    <row r="51" spans="2:27" x14ac:dyDescent="0.25">
      <c r="B51" s="2">
        <v>4950</v>
      </c>
      <c r="C51" s="2" t="s">
        <v>64</v>
      </c>
      <c r="E51" s="28" t="s">
        <v>31</v>
      </c>
      <c r="F51" s="27"/>
      <c r="G51" s="27"/>
      <c r="H51" s="27"/>
      <c r="I51" s="28">
        <v>2487</v>
      </c>
      <c r="J51" s="27"/>
      <c r="K51" s="28">
        <v>3000</v>
      </c>
      <c r="L51" s="27"/>
      <c r="M51" s="28">
        <v>513</v>
      </c>
      <c r="N51" s="27"/>
      <c r="O51" s="5"/>
      <c r="P51" s="22"/>
      <c r="Q51" s="5"/>
      <c r="R51" s="13"/>
      <c r="S51" s="13"/>
      <c r="T51" s="14">
        <v>3000</v>
      </c>
      <c r="U51" s="19"/>
      <c r="V51" s="23"/>
      <c r="W51" s="5"/>
      <c r="X51" s="30"/>
      <c r="Y51" s="16"/>
      <c r="Z51" s="30">
        <v>3000</v>
      </c>
      <c r="AA51" s="5"/>
    </row>
    <row r="52" spans="2:27" x14ac:dyDescent="0.25">
      <c r="B52" s="2">
        <v>4955</v>
      </c>
      <c r="C52" s="2" t="s">
        <v>65</v>
      </c>
      <c r="E52" s="28" t="s">
        <v>31</v>
      </c>
      <c r="F52" s="27"/>
      <c r="G52" s="27"/>
      <c r="H52" s="27"/>
      <c r="I52" s="28">
        <v>50</v>
      </c>
      <c r="J52" s="27"/>
      <c r="K52" s="28">
        <v>0</v>
      </c>
      <c r="L52" s="27"/>
      <c r="M52" s="28" t="s">
        <v>66</v>
      </c>
      <c r="N52" s="27"/>
      <c r="O52" s="5"/>
      <c r="P52" s="22"/>
      <c r="Q52" s="5"/>
      <c r="R52" s="13"/>
      <c r="S52" s="13"/>
      <c r="T52" s="14">
        <v>0</v>
      </c>
      <c r="U52" s="19"/>
      <c r="V52" s="23"/>
      <c r="W52" s="5"/>
      <c r="X52" s="30"/>
      <c r="Y52" s="16"/>
      <c r="Z52" s="30">
        <v>0</v>
      </c>
      <c r="AA52" s="5"/>
    </row>
    <row r="53" spans="2:27" x14ac:dyDescent="0.25">
      <c r="D53" s="2" t="s">
        <v>67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5"/>
      <c r="P53" s="22"/>
      <c r="Q53" s="5"/>
      <c r="R53" s="13"/>
      <c r="S53" s="13"/>
      <c r="T53" s="13"/>
      <c r="U53" s="18"/>
      <c r="V53" s="22"/>
      <c r="W53" s="5"/>
      <c r="X53" s="30"/>
      <c r="Y53" s="16"/>
      <c r="Z53" s="30"/>
      <c r="AA53" s="5"/>
    </row>
    <row r="54" spans="2:27" x14ac:dyDescent="0.25">
      <c r="B54" s="1">
        <v>230</v>
      </c>
      <c r="C54" s="1" t="s">
        <v>68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5"/>
      <c r="P54" s="22"/>
      <c r="Q54" s="5"/>
      <c r="R54" s="13"/>
      <c r="S54" s="13"/>
      <c r="T54" s="13"/>
      <c r="U54" s="18"/>
      <c r="V54" s="22"/>
      <c r="W54" s="5"/>
      <c r="X54" s="30"/>
      <c r="Y54" s="16"/>
      <c r="Z54" s="30"/>
      <c r="AA54" s="5"/>
    </row>
    <row r="55" spans="2:27" x14ac:dyDescent="0.25">
      <c r="B55" s="2">
        <v>1300</v>
      </c>
      <c r="C55" s="2" t="s">
        <v>69</v>
      </c>
      <c r="E55" s="28">
        <v>954</v>
      </c>
      <c r="F55" s="27"/>
      <c r="G55" s="28">
        <v>200</v>
      </c>
      <c r="H55" s="27"/>
      <c r="I55" s="27"/>
      <c r="J55" s="27"/>
      <c r="K55" s="27"/>
      <c r="L55" s="27"/>
      <c r="M55" s="28" t="s">
        <v>70</v>
      </c>
      <c r="N55" s="27"/>
      <c r="O55" s="5"/>
      <c r="P55" s="22"/>
      <c r="Q55" s="5"/>
      <c r="R55" s="13">
        <v>1000</v>
      </c>
      <c r="S55" s="13"/>
      <c r="T55" s="13"/>
      <c r="U55" s="18"/>
      <c r="V55" s="22"/>
      <c r="W55" s="5"/>
      <c r="X55" s="30">
        <v>1000</v>
      </c>
      <c r="Y55" s="16"/>
      <c r="Z55" s="30"/>
      <c r="AA55" s="5"/>
    </row>
    <row r="56" spans="2:27" x14ac:dyDescent="0.25">
      <c r="B56" s="2">
        <v>1749</v>
      </c>
      <c r="C56" s="2" t="s">
        <v>71</v>
      </c>
      <c r="E56" s="28">
        <v>42</v>
      </c>
      <c r="F56" s="27"/>
      <c r="G56" s="28">
        <v>0</v>
      </c>
      <c r="H56" s="27"/>
      <c r="I56" s="27"/>
      <c r="J56" s="27"/>
      <c r="K56" s="27"/>
      <c r="L56" s="27"/>
      <c r="M56" s="28" t="s">
        <v>72</v>
      </c>
      <c r="N56" s="27"/>
      <c r="O56" s="5"/>
      <c r="P56" s="22"/>
      <c r="Q56" s="5"/>
      <c r="R56" s="13">
        <v>0</v>
      </c>
      <c r="S56" s="13"/>
      <c r="T56" s="13"/>
      <c r="U56" s="18"/>
      <c r="V56" s="22"/>
      <c r="W56" s="5"/>
      <c r="X56" s="30"/>
      <c r="Y56" s="16"/>
      <c r="Z56" s="30"/>
      <c r="AA56" s="5"/>
    </row>
    <row r="57" spans="2:27" x14ac:dyDescent="0.25">
      <c r="B57" s="2">
        <v>1750</v>
      </c>
      <c r="C57" s="2" t="s">
        <v>73</v>
      </c>
      <c r="E57" s="28">
        <v>6000</v>
      </c>
      <c r="F57" s="27"/>
      <c r="G57" s="28">
        <v>6000</v>
      </c>
      <c r="H57" s="27"/>
      <c r="I57" s="27"/>
      <c r="J57" s="27"/>
      <c r="K57" s="27"/>
      <c r="L57" s="27"/>
      <c r="M57" s="28" t="s">
        <v>74</v>
      </c>
      <c r="N57" s="27"/>
      <c r="O57" s="5"/>
      <c r="P57" s="22"/>
      <c r="Q57" s="5"/>
      <c r="R57" s="13">
        <v>6000</v>
      </c>
      <c r="S57" s="13"/>
      <c r="T57" s="13"/>
      <c r="U57" s="18"/>
      <c r="V57" s="22"/>
      <c r="W57" s="5"/>
      <c r="X57" s="30">
        <v>7000</v>
      </c>
      <c r="Y57" s="16"/>
      <c r="Z57" s="30"/>
      <c r="AA57" s="5"/>
    </row>
    <row r="58" spans="2:27" x14ac:dyDescent="0.25">
      <c r="B58" s="2">
        <v>1751</v>
      </c>
      <c r="C58" s="2" t="s">
        <v>75</v>
      </c>
      <c r="E58" s="28">
        <v>667</v>
      </c>
      <c r="F58" s="27"/>
      <c r="G58" s="28">
        <v>0</v>
      </c>
      <c r="H58" s="27"/>
      <c r="I58" s="27"/>
      <c r="J58" s="27"/>
      <c r="K58" s="27"/>
      <c r="L58" s="27"/>
      <c r="M58" s="28" t="s">
        <v>76</v>
      </c>
      <c r="N58" s="27"/>
      <c r="O58" s="5"/>
      <c r="P58" s="22"/>
      <c r="Q58" s="5"/>
      <c r="R58" s="13">
        <v>0</v>
      </c>
      <c r="S58" s="13"/>
      <c r="T58" s="13"/>
      <c r="U58" s="18"/>
      <c r="V58" s="22"/>
      <c r="W58" s="5"/>
      <c r="X58" s="30"/>
      <c r="Y58" s="16"/>
      <c r="Z58" s="30"/>
      <c r="AA58" s="5"/>
    </row>
    <row r="59" spans="2:27" x14ac:dyDescent="0.25">
      <c r="B59" s="2">
        <v>1752</v>
      </c>
      <c r="C59" s="2" t="s">
        <v>77</v>
      </c>
      <c r="E59" s="28">
        <v>1000</v>
      </c>
      <c r="F59" s="27"/>
      <c r="G59" s="28">
        <v>1000</v>
      </c>
      <c r="H59" s="27"/>
      <c r="I59" s="27"/>
      <c r="J59" s="27"/>
      <c r="K59" s="27"/>
      <c r="L59" s="27"/>
      <c r="M59" s="28">
        <v>1000</v>
      </c>
      <c r="N59" s="27"/>
      <c r="O59" s="5"/>
      <c r="P59" s="22"/>
      <c r="Q59" s="5"/>
      <c r="R59" s="13">
        <v>1000</v>
      </c>
      <c r="S59" s="13"/>
      <c r="T59" s="13"/>
      <c r="U59" s="18"/>
      <c r="V59" s="22"/>
      <c r="W59" s="5"/>
      <c r="X59" s="30">
        <v>1000</v>
      </c>
      <c r="Y59" s="16"/>
      <c r="Z59" s="30"/>
      <c r="AA59" s="5"/>
    </row>
    <row r="60" spans="2:27" x14ac:dyDescent="0.25"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5"/>
      <c r="P60" s="22"/>
      <c r="Q60" s="5"/>
      <c r="R60" s="13"/>
      <c r="S60" s="13"/>
      <c r="T60" s="13"/>
      <c r="U60" s="18"/>
      <c r="V60" s="22"/>
      <c r="W60" s="5"/>
      <c r="X60" s="30"/>
      <c r="Y60" s="16"/>
      <c r="Z60" s="30"/>
      <c r="AA60" s="5"/>
    </row>
    <row r="61" spans="2:27" x14ac:dyDescent="0.25">
      <c r="B61" s="2">
        <v>4200</v>
      </c>
      <c r="C61" s="2" t="s">
        <v>78</v>
      </c>
      <c r="E61" s="28" t="s">
        <v>31</v>
      </c>
      <c r="F61" s="27"/>
      <c r="G61" s="27"/>
      <c r="H61" s="27"/>
      <c r="I61" s="28">
        <v>3343</v>
      </c>
      <c r="J61" s="27"/>
      <c r="K61" s="28">
        <v>3350</v>
      </c>
      <c r="L61" s="27"/>
      <c r="M61" s="28">
        <v>7</v>
      </c>
      <c r="N61" s="27"/>
      <c r="O61" s="5"/>
      <c r="P61" s="22"/>
      <c r="Q61" s="5"/>
      <c r="R61" s="13"/>
      <c r="S61" s="13"/>
      <c r="T61" s="14">
        <v>3500</v>
      </c>
      <c r="U61" s="19"/>
      <c r="V61" s="23"/>
      <c r="W61" s="5"/>
      <c r="X61" s="30"/>
      <c r="Y61" s="16"/>
      <c r="Z61" s="30">
        <v>3500</v>
      </c>
      <c r="AA61" s="5"/>
    </row>
    <row r="62" spans="2:27" x14ac:dyDescent="0.25">
      <c r="B62" s="2">
        <v>4205</v>
      </c>
      <c r="C62" s="2" t="s">
        <v>79</v>
      </c>
      <c r="E62" s="28" t="s">
        <v>31</v>
      </c>
      <c r="F62" s="27"/>
      <c r="G62" s="27"/>
      <c r="H62" s="27"/>
      <c r="I62" s="28">
        <v>2485</v>
      </c>
      <c r="J62" s="27"/>
      <c r="K62" s="28">
        <v>1500</v>
      </c>
      <c r="L62" s="27"/>
      <c r="M62" s="28" t="s">
        <v>80</v>
      </c>
      <c r="N62" s="27"/>
      <c r="O62" s="5"/>
      <c r="P62" s="22"/>
      <c r="Q62" s="5"/>
      <c r="R62" s="13"/>
      <c r="S62" s="13"/>
      <c r="T62" s="14">
        <v>3500</v>
      </c>
      <c r="U62" s="19"/>
      <c r="V62" s="23"/>
      <c r="W62" s="5"/>
      <c r="X62" s="30"/>
      <c r="Y62" s="16"/>
      <c r="Z62" s="30">
        <v>3500</v>
      </c>
      <c r="AA62" s="5"/>
    </row>
    <row r="63" spans="2:27" x14ac:dyDescent="0.25">
      <c r="B63" s="2">
        <v>4210</v>
      </c>
      <c r="C63" s="2" t="s">
        <v>81</v>
      </c>
      <c r="E63" s="28" t="s">
        <v>31</v>
      </c>
      <c r="F63" s="27"/>
      <c r="G63" s="27"/>
      <c r="H63" s="27"/>
      <c r="I63" s="28">
        <v>145</v>
      </c>
      <c r="J63" s="27"/>
      <c r="K63" s="28">
        <v>400</v>
      </c>
      <c r="L63" s="27"/>
      <c r="M63" s="28">
        <v>255</v>
      </c>
      <c r="N63" s="27"/>
      <c r="O63" s="5"/>
      <c r="P63" s="22"/>
      <c r="Q63" s="5"/>
      <c r="R63" s="13"/>
      <c r="S63" s="13"/>
      <c r="T63" s="14">
        <v>400</v>
      </c>
      <c r="U63" s="19"/>
      <c r="V63" s="23"/>
      <c r="W63" s="5"/>
      <c r="X63" s="30"/>
      <c r="Y63" s="16"/>
      <c r="Z63" s="30">
        <v>400</v>
      </c>
      <c r="AA63" s="5"/>
    </row>
    <row r="64" spans="2:27" x14ac:dyDescent="0.25">
      <c r="B64" s="2">
        <v>4215</v>
      </c>
      <c r="C64" s="2" t="s">
        <v>82</v>
      </c>
      <c r="E64" s="28" t="s">
        <v>31</v>
      </c>
      <c r="F64" s="27"/>
      <c r="G64" s="27"/>
      <c r="H64" s="27"/>
      <c r="I64" s="28">
        <v>285</v>
      </c>
      <c r="J64" s="27"/>
      <c r="K64" s="28">
        <v>500</v>
      </c>
      <c r="L64" s="27"/>
      <c r="M64" s="28">
        <v>215</v>
      </c>
      <c r="N64" s="27"/>
      <c r="O64" s="5"/>
      <c r="P64" s="22"/>
      <c r="Q64" s="5"/>
      <c r="R64" s="13"/>
      <c r="S64" s="13"/>
      <c r="T64" s="14">
        <v>500</v>
      </c>
      <c r="U64" s="19"/>
      <c r="V64" s="23"/>
      <c r="W64" s="5"/>
      <c r="X64" s="30"/>
      <c r="Y64" s="16"/>
      <c r="Z64" s="30">
        <v>500</v>
      </c>
      <c r="AA64" s="5"/>
    </row>
    <row r="65" spans="2:27" x14ac:dyDescent="0.25">
      <c r="B65" s="2">
        <v>4300</v>
      </c>
      <c r="C65" s="2" t="s">
        <v>83</v>
      </c>
      <c r="E65" s="28" t="s">
        <v>31</v>
      </c>
      <c r="F65" s="27"/>
      <c r="G65" s="27"/>
      <c r="H65" s="27"/>
      <c r="I65" s="28">
        <v>0</v>
      </c>
      <c r="J65" s="27"/>
      <c r="K65" s="28">
        <v>300</v>
      </c>
      <c r="L65" s="27"/>
      <c r="M65" s="28">
        <v>300</v>
      </c>
      <c r="N65" s="27"/>
      <c r="O65" s="5"/>
      <c r="P65" s="22"/>
      <c r="Q65" s="5"/>
      <c r="R65" s="13"/>
      <c r="S65" s="13"/>
      <c r="T65" s="14">
        <v>0</v>
      </c>
      <c r="U65" s="19"/>
      <c r="V65" s="23"/>
      <c r="W65" s="5"/>
      <c r="X65" s="30"/>
      <c r="Y65" s="16"/>
      <c r="Z65" s="30">
        <v>0</v>
      </c>
      <c r="AA65" s="5"/>
    </row>
    <row r="66" spans="2:27" x14ac:dyDescent="0.25">
      <c r="B66" s="2">
        <v>4305</v>
      </c>
      <c r="C66" s="2" t="s">
        <v>84</v>
      </c>
      <c r="E66" s="28" t="s">
        <v>31</v>
      </c>
      <c r="F66" s="27"/>
      <c r="G66" s="27"/>
      <c r="H66" s="27"/>
      <c r="I66" s="28">
        <v>2137</v>
      </c>
      <c r="J66" s="27"/>
      <c r="K66" s="28">
        <v>5000</v>
      </c>
      <c r="L66" s="27"/>
      <c r="M66" s="28">
        <v>2863</v>
      </c>
      <c r="N66" s="27"/>
      <c r="O66" s="5"/>
      <c r="P66" s="22"/>
      <c r="Q66" s="5"/>
      <c r="R66" s="13"/>
      <c r="S66" s="13"/>
      <c r="T66" s="14">
        <v>5000</v>
      </c>
      <c r="U66" s="19"/>
      <c r="V66" s="23"/>
      <c r="W66" s="5"/>
      <c r="X66" s="30"/>
      <c r="Y66" s="16"/>
      <c r="Z66" s="30">
        <v>5000</v>
      </c>
      <c r="AA66" s="5"/>
    </row>
    <row r="67" spans="2:27" x14ac:dyDescent="0.25">
      <c r="B67" s="2">
        <v>4306</v>
      </c>
      <c r="C67" s="2" t="s">
        <v>85</v>
      </c>
      <c r="E67" s="28" t="s">
        <v>31</v>
      </c>
      <c r="F67" s="27"/>
      <c r="G67" s="27"/>
      <c r="H67" s="27"/>
      <c r="I67" s="28">
        <v>170</v>
      </c>
      <c r="J67" s="27"/>
      <c r="K67" s="28">
        <v>800</v>
      </c>
      <c r="L67" s="27"/>
      <c r="M67" s="28">
        <v>630</v>
      </c>
      <c r="N67" s="27"/>
      <c r="O67" s="5"/>
      <c r="P67" s="22"/>
      <c r="Q67" s="5"/>
      <c r="R67" s="13"/>
      <c r="S67" s="13"/>
      <c r="T67" s="14">
        <v>800</v>
      </c>
      <c r="U67" s="19"/>
      <c r="V67" s="23"/>
      <c r="W67" s="5"/>
      <c r="X67" s="30"/>
      <c r="Y67" s="16"/>
      <c r="Z67" s="30">
        <v>800</v>
      </c>
      <c r="AA67" s="5"/>
    </row>
    <row r="68" spans="2:27" x14ac:dyDescent="0.25">
      <c r="B68" s="2">
        <v>4310</v>
      </c>
      <c r="C68" s="2" t="s">
        <v>86</v>
      </c>
      <c r="E68" s="28" t="s">
        <v>31</v>
      </c>
      <c r="F68" s="27"/>
      <c r="G68" s="27"/>
      <c r="H68" s="27"/>
      <c r="I68" s="28">
        <v>275</v>
      </c>
      <c r="J68" s="27"/>
      <c r="K68" s="28">
        <v>400</v>
      </c>
      <c r="L68" s="27"/>
      <c r="M68" s="28">
        <v>125</v>
      </c>
      <c r="N68" s="27"/>
      <c r="O68" s="5"/>
      <c r="P68" s="22"/>
      <c r="Q68" s="5"/>
      <c r="R68" s="13"/>
      <c r="S68" s="13"/>
      <c r="T68" s="14">
        <v>550</v>
      </c>
      <c r="U68" s="19"/>
      <c r="V68" s="23"/>
      <c r="W68" s="5"/>
      <c r="X68" s="30"/>
      <c r="Y68" s="16"/>
      <c r="Z68" s="30">
        <v>600</v>
      </c>
      <c r="AA68" s="5"/>
    </row>
    <row r="69" spans="2:27" x14ac:dyDescent="0.25">
      <c r="B69" s="2">
        <v>4325</v>
      </c>
      <c r="C69" s="2" t="s">
        <v>87</v>
      </c>
      <c r="E69" s="28" t="s">
        <v>31</v>
      </c>
      <c r="F69" s="27"/>
      <c r="G69" s="27"/>
      <c r="H69" s="27"/>
      <c r="I69" s="28">
        <v>0</v>
      </c>
      <c r="J69" s="27"/>
      <c r="K69" s="28">
        <v>1500</v>
      </c>
      <c r="L69" s="27"/>
      <c r="M69" s="28">
        <v>1500</v>
      </c>
      <c r="N69" s="27"/>
      <c r="O69" s="5"/>
      <c r="P69" s="22"/>
      <c r="Q69" s="5"/>
      <c r="R69" s="13"/>
      <c r="S69" s="13"/>
      <c r="T69" s="14">
        <v>1500</v>
      </c>
      <c r="U69" s="19"/>
      <c r="V69" s="23"/>
      <c r="W69" s="5"/>
      <c r="X69" s="30"/>
      <c r="Y69" s="16"/>
      <c r="Z69" s="30">
        <v>1600</v>
      </c>
      <c r="AA69" s="5"/>
    </row>
    <row r="70" spans="2:27" x14ac:dyDescent="0.25">
      <c r="B70" s="2">
        <v>4330</v>
      </c>
      <c r="C70" s="2" t="s">
        <v>88</v>
      </c>
      <c r="E70" s="28" t="s">
        <v>31</v>
      </c>
      <c r="F70" s="27"/>
      <c r="G70" s="27"/>
      <c r="H70" s="27"/>
      <c r="I70" s="28">
        <v>0</v>
      </c>
      <c r="J70" s="27"/>
      <c r="K70" s="28">
        <v>2500</v>
      </c>
      <c r="L70" s="27"/>
      <c r="M70" s="28">
        <v>2500</v>
      </c>
      <c r="N70" s="27"/>
      <c r="O70" s="5"/>
      <c r="P70" s="22"/>
      <c r="Q70" s="5"/>
      <c r="R70" s="13"/>
      <c r="S70" s="13"/>
      <c r="T70" s="14">
        <v>2500</v>
      </c>
      <c r="U70" s="19"/>
      <c r="V70" s="23"/>
      <c r="W70" s="5"/>
      <c r="X70" s="30"/>
      <c r="Y70" s="16"/>
      <c r="Z70" s="30">
        <v>2500</v>
      </c>
      <c r="AA70" s="5"/>
    </row>
    <row r="71" spans="2:27" x14ac:dyDescent="0.25">
      <c r="B71" s="2">
        <v>4340</v>
      </c>
      <c r="C71" s="2" t="s">
        <v>89</v>
      </c>
      <c r="E71" s="28" t="s">
        <v>31</v>
      </c>
      <c r="F71" s="27"/>
      <c r="G71" s="27"/>
      <c r="H71" s="27"/>
      <c r="I71" s="28">
        <v>0</v>
      </c>
      <c r="J71" s="27"/>
      <c r="K71" s="28">
        <v>1000</v>
      </c>
      <c r="L71" s="27"/>
      <c r="M71" s="28">
        <v>1000</v>
      </c>
      <c r="N71" s="27"/>
      <c r="O71" s="5"/>
      <c r="P71" s="22"/>
      <c r="Q71" s="5"/>
      <c r="R71" s="13"/>
      <c r="S71" s="13"/>
      <c r="T71" s="14">
        <v>500</v>
      </c>
      <c r="U71" s="19"/>
      <c r="V71" s="23"/>
      <c r="W71" s="5"/>
      <c r="X71" s="30"/>
      <c r="Y71" s="16"/>
      <c r="Z71" s="30">
        <v>500</v>
      </c>
      <c r="AA71" s="5"/>
    </row>
    <row r="72" spans="2:27" x14ac:dyDescent="0.25">
      <c r="B72" s="2">
        <v>4341</v>
      </c>
      <c r="C72" s="2" t="s">
        <v>90</v>
      </c>
      <c r="E72" s="28" t="s">
        <v>31</v>
      </c>
      <c r="F72" s="27"/>
      <c r="G72" s="27"/>
      <c r="H72" s="27"/>
      <c r="I72" s="28">
        <v>2200</v>
      </c>
      <c r="J72" s="27"/>
      <c r="K72" s="28">
        <v>0</v>
      </c>
      <c r="L72" s="27"/>
      <c r="M72" s="28" t="s">
        <v>91</v>
      </c>
      <c r="N72" s="27"/>
      <c r="O72" s="5"/>
      <c r="P72" s="22"/>
      <c r="Q72" s="5"/>
      <c r="R72" s="13"/>
      <c r="S72" s="13"/>
      <c r="T72" s="14">
        <v>750</v>
      </c>
      <c r="U72" s="19"/>
      <c r="V72" s="23"/>
      <c r="W72" s="5"/>
      <c r="X72" s="30"/>
      <c r="Y72" s="16"/>
      <c r="Z72" s="30">
        <v>750</v>
      </c>
      <c r="AA72" s="5"/>
    </row>
    <row r="73" spans="2:27" x14ac:dyDescent="0.25">
      <c r="B73" s="2">
        <v>4343</v>
      </c>
      <c r="C73" s="2" t="s">
        <v>92</v>
      </c>
      <c r="E73" s="28" t="s">
        <v>31</v>
      </c>
      <c r="F73" s="27"/>
      <c r="G73" s="27"/>
      <c r="H73" s="27"/>
      <c r="I73" s="28">
        <v>0</v>
      </c>
      <c r="J73" s="27"/>
      <c r="K73" s="28">
        <v>15000</v>
      </c>
      <c r="L73" s="27"/>
      <c r="M73" s="28">
        <v>15000</v>
      </c>
      <c r="N73" s="27"/>
      <c r="O73" s="5"/>
      <c r="P73" s="22">
        <v>15000</v>
      </c>
      <c r="Q73" s="5"/>
      <c r="R73" s="13"/>
      <c r="S73" s="13"/>
      <c r="T73" s="14">
        <v>15000</v>
      </c>
      <c r="U73" s="19"/>
      <c r="V73" s="23"/>
      <c r="W73" s="5"/>
      <c r="X73" s="30"/>
      <c r="Y73" s="16"/>
      <c r="Z73" s="30">
        <v>30000</v>
      </c>
      <c r="AA73" s="5"/>
    </row>
    <row r="74" spans="2:27" x14ac:dyDescent="0.25">
      <c r="E74" s="27"/>
      <c r="F74" s="27"/>
      <c r="G74" s="27"/>
      <c r="H74" s="27"/>
      <c r="I74" s="28"/>
      <c r="J74" s="27"/>
      <c r="K74" s="28"/>
      <c r="L74" s="27"/>
      <c r="M74" s="28" t="s">
        <v>93</v>
      </c>
      <c r="N74" s="27"/>
      <c r="O74" s="5"/>
      <c r="P74" s="22"/>
      <c r="Q74" s="5"/>
      <c r="R74" s="13"/>
      <c r="S74" s="13"/>
      <c r="T74" s="13"/>
      <c r="U74" s="18"/>
      <c r="V74" s="22"/>
      <c r="W74" s="5"/>
      <c r="X74" s="30"/>
      <c r="Y74" s="16"/>
      <c r="Z74" s="30"/>
      <c r="AA74" s="5"/>
    </row>
    <row r="75" spans="2:27" x14ac:dyDescent="0.25">
      <c r="B75" s="1">
        <v>240</v>
      </c>
      <c r="C75" s="1" t="s">
        <v>94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"/>
      <c r="P75" s="22"/>
      <c r="Q75" s="5"/>
      <c r="R75" s="13"/>
      <c r="S75" s="13"/>
      <c r="T75" s="13"/>
      <c r="U75" s="18"/>
      <c r="V75" s="22"/>
      <c r="W75" s="5"/>
      <c r="X75" s="30"/>
      <c r="Y75" s="16"/>
      <c r="Z75" s="30"/>
      <c r="AA75" s="5"/>
    </row>
    <row r="76" spans="2:27" x14ac:dyDescent="0.25">
      <c r="B76" s="2">
        <v>1400</v>
      </c>
      <c r="C76" s="2" t="s">
        <v>95</v>
      </c>
      <c r="E76" s="28">
        <v>3016</v>
      </c>
      <c r="F76" s="27"/>
      <c r="G76" s="28">
        <v>1700</v>
      </c>
      <c r="H76" s="27"/>
      <c r="I76" s="27"/>
      <c r="J76" s="27"/>
      <c r="K76" s="27"/>
      <c r="L76" s="27"/>
      <c r="M76" s="28" t="s">
        <v>96</v>
      </c>
      <c r="N76" s="27"/>
      <c r="O76" s="5"/>
      <c r="P76" s="22"/>
      <c r="Q76" s="5"/>
      <c r="R76" s="14">
        <v>2500</v>
      </c>
      <c r="S76" s="13"/>
      <c r="T76" s="13"/>
      <c r="U76" s="18"/>
      <c r="V76" s="22"/>
      <c r="W76" s="5"/>
      <c r="X76" s="30">
        <v>3000</v>
      </c>
      <c r="Y76" s="16"/>
      <c r="Z76" s="30"/>
      <c r="AA76" s="5"/>
    </row>
    <row r="77" spans="2:27" x14ac:dyDescent="0.25">
      <c r="B77" s="2">
        <v>1410</v>
      </c>
      <c r="C77" s="2" t="s">
        <v>97</v>
      </c>
      <c r="E77" s="28">
        <v>3142</v>
      </c>
      <c r="F77" s="27"/>
      <c r="G77" s="28">
        <v>4100</v>
      </c>
      <c r="H77" s="27"/>
      <c r="I77" s="27"/>
      <c r="J77" s="27"/>
      <c r="K77" s="27"/>
      <c r="L77" s="27"/>
      <c r="M77" s="28">
        <v>958</v>
      </c>
      <c r="N77" s="27"/>
      <c r="O77" s="5"/>
      <c r="P77" s="22"/>
      <c r="Q77" s="5"/>
      <c r="R77" s="14">
        <v>2500</v>
      </c>
      <c r="S77" s="13"/>
      <c r="T77" s="13"/>
      <c r="U77" s="18"/>
      <c r="V77" s="22"/>
      <c r="W77" s="5"/>
      <c r="X77" s="30">
        <v>3000</v>
      </c>
      <c r="Y77" s="16"/>
      <c r="Z77" s="30"/>
      <c r="AA77" s="5"/>
    </row>
    <row r="78" spans="2:27" x14ac:dyDescent="0.25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5"/>
      <c r="P78" s="22"/>
      <c r="Q78" s="5"/>
      <c r="R78" s="13"/>
      <c r="S78" s="13"/>
      <c r="T78" s="13"/>
      <c r="U78" s="18"/>
      <c r="V78" s="22"/>
      <c r="W78" s="5"/>
      <c r="X78" s="30"/>
      <c r="Y78" s="16"/>
      <c r="Z78" s="30"/>
      <c r="AA78" s="5"/>
    </row>
    <row r="79" spans="2:27" x14ac:dyDescent="0.25">
      <c r="B79" s="2">
        <v>4205</v>
      </c>
      <c r="C79" s="2" t="s">
        <v>79</v>
      </c>
      <c r="E79" s="28" t="s">
        <v>31</v>
      </c>
      <c r="F79" s="27"/>
      <c r="G79" s="27"/>
      <c r="H79" s="27"/>
      <c r="I79" s="28">
        <v>51</v>
      </c>
      <c r="J79" s="27"/>
      <c r="K79" s="28">
        <v>300</v>
      </c>
      <c r="L79" s="27"/>
      <c r="M79" s="28">
        <v>249</v>
      </c>
      <c r="N79" s="27"/>
      <c r="O79" s="5"/>
      <c r="P79" s="22"/>
      <c r="Q79" s="5"/>
      <c r="R79" s="13"/>
      <c r="S79" s="13"/>
      <c r="T79" s="14">
        <v>100</v>
      </c>
      <c r="U79" s="19"/>
      <c r="V79" s="23"/>
      <c r="W79" s="5"/>
      <c r="X79" s="30"/>
      <c r="Y79" s="16"/>
      <c r="Z79" s="30">
        <v>100</v>
      </c>
      <c r="AA79" s="5"/>
    </row>
    <row r="80" spans="2:27" x14ac:dyDescent="0.25">
      <c r="B80" s="2">
        <v>4210</v>
      </c>
      <c r="C80" s="2" t="s">
        <v>81</v>
      </c>
      <c r="E80" s="28" t="s">
        <v>31</v>
      </c>
      <c r="F80" s="27"/>
      <c r="G80" s="27"/>
      <c r="H80" s="27"/>
      <c r="I80" s="28">
        <v>39</v>
      </c>
      <c r="J80" s="27"/>
      <c r="K80" s="28">
        <v>200</v>
      </c>
      <c r="L80" s="27"/>
      <c r="M80" s="28">
        <v>161</v>
      </c>
      <c r="N80" s="27"/>
      <c r="O80" s="5"/>
      <c r="P80" s="22"/>
      <c r="Q80" s="5"/>
      <c r="R80" s="13"/>
      <c r="S80" s="13"/>
      <c r="T80" s="14">
        <v>100</v>
      </c>
      <c r="U80" s="19"/>
      <c r="V80" s="23"/>
      <c r="W80" s="5"/>
      <c r="X80" s="30"/>
      <c r="Y80" s="16"/>
      <c r="Z80" s="30">
        <v>100</v>
      </c>
      <c r="AA80" s="5"/>
    </row>
    <row r="81" spans="2:27" x14ac:dyDescent="0.25">
      <c r="B81" s="2">
        <v>4305</v>
      </c>
      <c r="C81" s="2" t="s">
        <v>84</v>
      </c>
      <c r="E81" s="28" t="s">
        <v>31</v>
      </c>
      <c r="F81" s="27"/>
      <c r="G81" s="27"/>
      <c r="H81" s="27"/>
      <c r="I81" s="28">
        <v>0</v>
      </c>
      <c r="J81" s="27"/>
      <c r="K81" s="28">
        <v>5000</v>
      </c>
      <c r="L81" s="27"/>
      <c r="M81" s="28">
        <v>5000</v>
      </c>
      <c r="N81" s="27"/>
      <c r="O81" s="5"/>
      <c r="P81" s="22">
        <v>23000</v>
      </c>
      <c r="Q81" s="5"/>
      <c r="R81" s="13"/>
      <c r="S81" s="13"/>
      <c r="T81" s="14">
        <v>2500</v>
      </c>
      <c r="U81" s="19"/>
      <c r="V81" s="23"/>
      <c r="W81" s="5"/>
      <c r="X81" s="30"/>
      <c r="Y81" s="16"/>
      <c r="Z81" s="30">
        <v>2500</v>
      </c>
      <c r="AA81" s="5"/>
    </row>
    <row r="82" spans="2:27" x14ac:dyDescent="0.25">
      <c r="D82" s="2" t="s">
        <v>98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5"/>
      <c r="P82" s="22"/>
      <c r="Q82" s="5"/>
      <c r="R82" s="13"/>
      <c r="S82" s="13"/>
      <c r="T82" s="13"/>
      <c r="U82" s="18"/>
      <c r="V82" s="22"/>
      <c r="W82" s="5"/>
      <c r="X82" s="30"/>
      <c r="Y82" s="16"/>
      <c r="Z82" s="30"/>
      <c r="AA82" s="5"/>
    </row>
    <row r="83" spans="2:27" x14ac:dyDescent="0.25">
      <c r="B83" s="1">
        <v>241</v>
      </c>
      <c r="C83" s="1" t="s">
        <v>99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5"/>
      <c r="P83" s="22"/>
      <c r="Q83" s="5"/>
      <c r="R83" s="13"/>
      <c r="S83" s="13"/>
      <c r="T83" s="13"/>
      <c r="U83" s="18"/>
      <c r="V83" s="22"/>
      <c r="W83" s="5"/>
      <c r="X83" s="30"/>
      <c r="Y83" s="16"/>
      <c r="Z83" s="30"/>
      <c r="AA83" s="5"/>
    </row>
    <row r="84" spans="2:27" x14ac:dyDescent="0.25">
      <c r="B84" s="2">
        <v>1250</v>
      </c>
      <c r="C84" s="2" t="s">
        <v>100</v>
      </c>
      <c r="E84" s="28">
        <v>10995</v>
      </c>
      <c r="F84" s="27"/>
      <c r="G84" s="28">
        <v>6000</v>
      </c>
      <c r="H84" s="27"/>
      <c r="I84" s="27"/>
      <c r="J84" s="27"/>
      <c r="K84" s="27"/>
      <c r="L84" s="27"/>
      <c r="M84" s="28" t="s">
        <v>101</v>
      </c>
      <c r="N84" s="27"/>
      <c r="O84" s="5"/>
      <c r="P84" s="22"/>
      <c r="Q84" s="5"/>
      <c r="R84" s="13">
        <v>20000</v>
      </c>
      <c r="S84" s="13"/>
      <c r="T84" s="13"/>
      <c r="U84" s="18"/>
      <c r="V84" s="22"/>
      <c r="W84" s="5"/>
      <c r="X84" s="30">
        <v>20000</v>
      </c>
      <c r="Y84" s="16"/>
      <c r="Z84" s="30"/>
      <c r="AA84" s="5"/>
    </row>
    <row r="85" spans="2:27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5"/>
      <c r="P85" s="22"/>
      <c r="Q85" s="5"/>
      <c r="R85" s="13"/>
      <c r="S85" s="13"/>
      <c r="T85" s="13"/>
      <c r="U85" s="18"/>
      <c r="V85" s="22"/>
      <c r="W85" s="5"/>
      <c r="X85" s="30"/>
      <c r="Y85" s="16"/>
      <c r="Z85" s="30"/>
      <c r="AA85" s="5"/>
    </row>
    <row r="86" spans="2:27" x14ac:dyDescent="0.25">
      <c r="B86" s="2">
        <v>4269</v>
      </c>
      <c r="C86" s="2" t="s">
        <v>102</v>
      </c>
      <c r="E86" s="28" t="s">
        <v>31</v>
      </c>
      <c r="F86" s="27"/>
      <c r="G86" s="27"/>
      <c r="H86" s="27"/>
      <c r="I86" s="28">
        <v>5245</v>
      </c>
      <c r="J86" s="27"/>
      <c r="K86" s="28">
        <v>6000</v>
      </c>
      <c r="L86" s="27"/>
      <c r="M86" s="28">
        <v>755</v>
      </c>
      <c r="N86" s="27"/>
      <c r="O86" s="5"/>
      <c r="P86" s="22"/>
      <c r="Q86" s="5"/>
      <c r="R86" s="14"/>
      <c r="S86" s="13"/>
      <c r="T86" s="13">
        <v>0</v>
      </c>
      <c r="U86" s="18"/>
      <c r="V86" s="22"/>
      <c r="W86" s="5"/>
      <c r="X86" s="30"/>
      <c r="Y86" s="16"/>
      <c r="Z86" s="30">
        <v>0</v>
      </c>
      <c r="AA86" s="5"/>
    </row>
    <row r="87" spans="2:27" x14ac:dyDescent="0.25">
      <c r="B87" s="2">
        <v>4271</v>
      </c>
      <c r="C87" s="2" t="s">
        <v>103</v>
      </c>
      <c r="E87" s="28" t="s">
        <v>31</v>
      </c>
      <c r="F87" s="27"/>
      <c r="G87" s="27"/>
      <c r="H87" s="27"/>
      <c r="I87" s="28">
        <v>0</v>
      </c>
      <c r="J87" s="27"/>
      <c r="K87" s="28">
        <v>30000</v>
      </c>
      <c r="L87" s="27"/>
      <c r="M87" s="28">
        <v>30000</v>
      </c>
      <c r="N87" s="27"/>
      <c r="O87" s="5"/>
      <c r="P87" s="22">
        <v>55000</v>
      </c>
      <c r="Q87" s="5"/>
      <c r="R87" s="14"/>
      <c r="S87" s="13"/>
      <c r="T87" s="13">
        <v>0</v>
      </c>
      <c r="U87" s="18"/>
      <c r="V87" s="22"/>
      <c r="W87" s="5"/>
      <c r="X87" s="30"/>
      <c r="Y87" s="16"/>
      <c r="Z87" s="30">
        <v>0</v>
      </c>
      <c r="AA87" s="5"/>
    </row>
    <row r="88" spans="2:27" x14ac:dyDescent="0.25">
      <c r="B88" s="2"/>
      <c r="C88" s="2" t="s">
        <v>104</v>
      </c>
      <c r="E88" s="28"/>
      <c r="F88" s="27"/>
      <c r="G88" s="27"/>
      <c r="H88" s="27"/>
      <c r="I88" s="28"/>
      <c r="J88" s="27"/>
      <c r="K88" s="28"/>
      <c r="L88" s="27"/>
      <c r="M88" s="28"/>
      <c r="N88" s="27"/>
      <c r="O88" s="5"/>
      <c r="P88" s="22"/>
      <c r="Q88" s="5"/>
      <c r="R88" s="14"/>
      <c r="S88" s="13"/>
      <c r="T88" s="13">
        <v>0</v>
      </c>
      <c r="U88" s="18"/>
      <c r="V88" s="22"/>
      <c r="W88" s="5"/>
      <c r="X88" s="30"/>
      <c r="Y88" s="16"/>
      <c r="Z88" s="30">
        <v>0</v>
      </c>
      <c r="AA88" s="5"/>
    </row>
    <row r="89" spans="2:27" x14ac:dyDescent="0.25">
      <c r="B89" s="2"/>
      <c r="C89" s="2" t="s">
        <v>105</v>
      </c>
      <c r="E89" s="28"/>
      <c r="F89" s="27"/>
      <c r="G89" s="27"/>
      <c r="H89" s="27"/>
      <c r="I89" s="28"/>
      <c r="J89" s="27"/>
      <c r="K89" s="28"/>
      <c r="L89" s="27"/>
      <c r="M89" s="28"/>
      <c r="N89" s="27"/>
      <c r="O89" s="5"/>
      <c r="P89" s="22"/>
      <c r="Q89" s="5"/>
      <c r="R89" s="14"/>
      <c r="S89" s="13"/>
      <c r="T89" s="13">
        <v>6200</v>
      </c>
      <c r="U89" s="18"/>
      <c r="V89" s="22"/>
      <c r="W89" s="5"/>
      <c r="X89" s="30"/>
      <c r="Y89" s="16"/>
      <c r="Z89" s="30">
        <v>6500</v>
      </c>
      <c r="AA89" s="5"/>
    </row>
    <row r="90" spans="2:27" x14ac:dyDescent="0.25">
      <c r="B90" s="2">
        <v>4800</v>
      </c>
      <c r="C90" s="2" t="s">
        <v>106</v>
      </c>
      <c r="E90" s="28" t="s">
        <v>31</v>
      </c>
      <c r="F90" s="27"/>
      <c r="G90" s="27"/>
      <c r="H90" s="27"/>
      <c r="I90" s="28">
        <v>227</v>
      </c>
      <c r="J90" s="27"/>
      <c r="K90" s="28">
        <v>3000</v>
      </c>
      <c r="L90" s="27"/>
      <c r="M90" s="28">
        <v>2773</v>
      </c>
      <c r="N90" s="27"/>
      <c r="O90" s="5"/>
      <c r="P90" s="22">
        <v>6500</v>
      </c>
      <c r="Q90" s="5"/>
      <c r="R90" s="14"/>
      <c r="S90" s="13"/>
      <c r="T90" s="13">
        <v>5000</v>
      </c>
      <c r="U90" s="18"/>
      <c r="V90" s="22"/>
      <c r="W90" s="5"/>
      <c r="X90" s="30"/>
      <c r="Y90" s="16"/>
      <c r="Z90" s="30">
        <v>3500</v>
      </c>
      <c r="AA90" s="5"/>
    </row>
    <row r="91" spans="2:27" x14ac:dyDescent="0.25">
      <c r="B91" s="2"/>
      <c r="C91" s="2" t="s">
        <v>107</v>
      </c>
      <c r="E91" s="28"/>
      <c r="F91" s="27"/>
      <c r="G91" s="27"/>
      <c r="H91" s="27"/>
      <c r="I91" s="28"/>
      <c r="J91" s="27"/>
      <c r="K91" s="28"/>
      <c r="L91" s="27"/>
      <c r="M91" s="28"/>
      <c r="N91" s="27"/>
      <c r="O91" s="5"/>
      <c r="P91" s="22">
        <v>10000</v>
      </c>
      <c r="Q91" s="5"/>
      <c r="R91" s="14"/>
      <c r="S91" s="13"/>
      <c r="T91" s="13">
        <v>0</v>
      </c>
      <c r="U91" s="18"/>
      <c r="V91" s="22"/>
      <c r="W91" s="5"/>
      <c r="X91" s="30"/>
      <c r="Y91" s="16"/>
      <c r="Z91" s="30">
        <v>5000</v>
      </c>
      <c r="AA91" s="5"/>
    </row>
    <row r="92" spans="2:27" x14ac:dyDescent="0.25">
      <c r="E92" s="27"/>
      <c r="F92" s="27"/>
      <c r="G92" s="27"/>
      <c r="H92" s="27"/>
      <c r="I92" s="28"/>
      <c r="J92" s="27"/>
      <c r="K92" s="28"/>
      <c r="L92" s="27"/>
      <c r="M92" s="28" t="s">
        <v>108</v>
      </c>
      <c r="N92" s="27"/>
      <c r="O92" s="5"/>
      <c r="P92" s="22"/>
      <c r="Q92" s="5"/>
      <c r="R92" s="13"/>
      <c r="S92" s="13"/>
      <c r="T92" s="13"/>
      <c r="U92" s="18"/>
      <c r="V92" s="22"/>
      <c r="W92" s="5"/>
      <c r="X92" s="30"/>
      <c r="Y92" s="16"/>
      <c r="Z92" s="30"/>
      <c r="AA92" s="5"/>
    </row>
    <row r="93" spans="2:27" x14ac:dyDescent="0.25">
      <c r="B93" s="1">
        <v>245</v>
      </c>
      <c r="C93" s="1" t="s">
        <v>109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5"/>
      <c r="P93" s="22"/>
      <c r="Q93" s="5"/>
      <c r="R93" s="13"/>
      <c r="S93" s="13"/>
      <c r="T93" s="13"/>
      <c r="U93" s="18"/>
      <c r="V93" s="22"/>
      <c r="W93" s="5"/>
      <c r="X93" s="30"/>
      <c r="Y93" s="16"/>
      <c r="Z93" s="30"/>
      <c r="AA93" s="5"/>
    </row>
    <row r="94" spans="2:27" x14ac:dyDescent="0.25">
      <c r="B94" s="2">
        <v>4125</v>
      </c>
      <c r="C94" s="2" t="s">
        <v>110</v>
      </c>
      <c r="E94" s="28" t="s">
        <v>31</v>
      </c>
      <c r="F94" s="27"/>
      <c r="G94" s="27"/>
      <c r="H94" s="27"/>
      <c r="I94" s="28">
        <v>66</v>
      </c>
      <c r="J94" s="27"/>
      <c r="K94" s="28">
        <v>200</v>
      </c>
      <c r="L94" s="27"/>
      <c r="M94" s="28">
        <v>134</v>
      </c>
      <c r="N94" s="27"/>
      <c r="O94" s="5"/>
      <c r="P94" s="22"/>
      <c r="Q94" s="5"/>
      <c r="R94" s="14"/>
      <c r="S94" s="13"/>
      <c r="T94" s="13">
        <v>200</v>
      </c>
      <c r="U94" s="18"/>
      <c r="V94" s="22"/>
      <c r="W94" s="5"/>
      <c r="X94" s="30"/>
      <c r="Y94" s="16"/>
      <c r="Z94" s="30">
        <v>200</v>
      </c>
      <c r="AA94" s="5"/>
    </row>
    <row r="95" spans="2:27" x14ac:dyDescent="0.25">
      <c r="B95" s="2">
        <v>4145</v>
      </c>
      <c r="C95" s="2" t="s">
        <v>47</v>
      </c>
      <c r="E95" s="28" t="s">
        <v>31</v>
      </c>
      <c r="F95" s="27"/>
      <c r="G95" s="27"/>
      <c r="H95" s="27"/>
      <c r="I95" s="28">
        <v>741</v>
      </c>
      <c r="J95" s="27"/>
      <c r="K95" s="28">
        <v>700</v>
      </c>
      <c r="L95" s="27"/>
      <c r="M95" s="28" t="s">
        <v>111</v>
      </c>
      <c r="N95" s="27"/>
      <c r="O95" s="5"/>
      <c r="P95" s="22"/>
      <c r="Q95" s="5"/>
      <c r="R95" s="14"/>
      <c r="S95" s="13"/>
      <c r="T95" s="13">
        <v>1000</v>
      </c>
      <c r="U95" s="18"/>
      <c r="V95" s="22"/>
      <c r="W95" s="5"/>
      <c r="X95" s="30"/>
      <c r="Y95" s="16"/>
      <c r="Z95" s="30">
        <v>1000</v>
      </c>
      <c r="AA95" s="5"/>
    </row>
    <row r="96" spans="2:27" x14ac:dyDescent="0.25">
      <c r="B96" s="2">
        <v>4170</v>
      </c>
      <c r="C96" s="2" t="s">
        <v>112</v>
      </c>
      <c r="E96" s="28" t="s">
        <v>31</v>
      </c>
      <c r="F96" s="27"/>
      <c r="G96" s="27"/>
      <c r="H96" s="27"/>
      <c r="I96" s="28">
        <v>393</v>
      </c>
      <c r="J96" s="27"/>
      <c r="K96" s="28">
        <v>1000</v>
      </c>
      <c r="L96" s="27"/>
      <c r="M96" s="28">
        <v>607</v>
      </c>
      <c r="N96" s="27"/>
      <c r="O96" s="5"/>
      <c r="P96" s="22"/>
      <c r="Q96" s="5"/>
      <c r="R96" s="14"/>
      <c r="S96" s="13"/>
      <c r="T96" s="13">
        <v>1000</v>
      </c>
      <c r="U96" s="18"/>
      <c r="V96" s="22"/>
      <c r="W96" s="5"/>
      <c r="X96" s="30"/>
      <c r="Y96" s="16"/>
      <c r="Z96" s="30">
        <v>1000</v>
      </c>
      <c r="AA96" s="5"/>
    </row>
    <row r="97" spans="2:27" x14ac:dyDescent="0.25">
      <c r="B97" s="2">
        <v>4175</v>
      </c>
      <c r="C97" s="2" t="s">
        <v>113</v>
      </c>
      <c r="E97" s="28" t="s">
        <v>31</v>
      </c>
      <c r="F97" s="27"/>
      <c r="G97" s="27"/>
      <c r="H97" s="27"/>
      <c r="I97" s="28">
        <v>325</v>
      </c>
      <c r="J97" s="27"/>
      <c r="K97" s="28">
        <v>700</v>
      </c>
      <c r="L97" s="27"/>
      <c r="M97" s="28">
        <v>375</v>
      </c>
      <c r="N97" s="27"/>
      <c r="O97" s="5"/>
      <c r="P97" s="22"/>
      <c r="Q97" s="5"/>
      <c r="R97" s="14"/>
      <c r="S97" s="13"/>
      <c r="T97" s="13">
        <v>700</v>
      </c>
      <c r="U97" s="18"/>
      <c r="V97" s="22"/>
      <c r="W97" s="5"/>
      <c r="X97" s="30"/>
      <c r="Y97" s="16"/>
      <c r="Z97" s="30">
        <v>800</v>
      </c>
      <c r="AA97" s="5"/>
    </row>
    <row r="98" spans="2:27" x14ac:dyDescent="0.25">
      <c r="B98" s="2">
        <v>4215</v>
      </c>
      <c r="C98" s="2" t="s">
        <v>82</v>
      </c>
      <c r="E98" s="28" t="s">
        <v>31</v>
      </c>
      <c r="F98" s="27"/>
      <c r="G98" s="27"/>
      <c r="H98" s="27"/>
      <c r="I98" s="28">
        <v>180</v>
      </c>
      <c r="J98" s="27"/>
      <c r="K98" s="28">
        <v>350</v>
      </c>
      <c r="L98" s="27"/>
      <c r="M98" s="28">
        <v>170</v>
      </c>
      <c r="N98" s="27"/>
      <c r="O98" s="5"/>
      <c r="P98" s="22"/>
      <c r="Q98" s="5"/>
      <c r="R98" s="14"/>
      <c r="S98" s="13"/>
      <c r="T98" s="13">
        <v>400</v>
      </c>
      <c r="U98" s="18"/>
      <c r="V98" s="22"/>
      <c r="W98" s="5"/>
      <c r="X98" s="30"/>
      <c r="Y98" s="16"/>
      <c r="Z98" s="30">
        <v>400</v>
      </c>
      <c r="AA98" s="5"/>
    </row>
    <row r="99" spans="2:27" x14ac:dyDescent="0.25">
      <c r="B99" s="2">
        <v>4260</v>
      </c>
      <c r="C99" s="2" t="s">
        <v>114</v>
      </c>
      <c r="E99" s="28" t="s">
        <v>31</v>
      </c>
      <c r="F99" s="27"/>
      <c r="G99" s="27"/>
      <c r="H99" s="27"/>
      <c r="I99" s="28">
        <v>1740</v>
      </c>
      <c r="J99" s="27"/>
      <c r="K99" s="28">
        <v>1500</v>
      </c>
      <c r="L99" s="27"/>
      <c r="M99" s="28" t="s">
        <v>115</v>
      </c>
      <c r="N99" s="27"/>
      <c r="O99" s="5"/>
      <c r="P99" s="22"/>
      <c r="Q99" s="5"/>
      <c r="R99" s="14"/>
      <c r="S99" s="13"/>
      <c r="T99" s="13">
        <v>2000</v>
      </c>
      <c r="U99" s="18"/>
      <c r="V99" s="22"/>
      <c r="W99" s="5"/>
      <c r="X99" s="30"/>
      <c r="Y99" s="16"/>
      <c r="Z99" s="30">
        <v>2000</v>
      </c>
      <c r="AA99" s="5"/>
    </row>
    <row r="100" spans="2:27" x14ac:dyDescent="0.25">
      <c r="B100" s="2">
        <v>4264</v>
      </c>
      <c r="C100" s="2" t="s">
        <v>116</v>
      </c>
      <c r="E100" s="28" t="s">
        <v>31</v>
      </c>
      <c r="F100" s="27"/>
      <c r="G100" s="27"/>
      <c r="H100" s="27"/>
      <c r="I100" s="28">
        <v>1200</v>
      </c>
      <c r="J100" s="27"/>
      <c r="K100" s="28">
        <v>1440</v>
      </c>
      <c r="L100" s="27"/>
      <c r="M100" s="28">
        <v>240</v>
      </c>
      <c r="N100" s="27"/>
      <c r="O100" s="5"/>
      <c r="P100" s="22"/>
      <c r="Q100" s="5"/>
      <c r="R100" s="14"/>
      <c r="S100" s="13"/>
      <c r="T100" s="13">
        <v>1400</v>
      </c>
      <c r="U100" s="18"/>
      <c r="V100" s="22"/>
      <c r="W100" s="5"/>
      <c r="X100" s="30"/>
      <c r="Y100" s="16"/>
      <c r="Z100" s="30">
        <v>1500</v>
      </c>
      <c r="AA100" s="5"/>
    </row>
    <row r="101" spans="2:27" x14ac:dyDescent="0.25">
      <c r="B101" s="2">
        <v>4265</v>
      </c>
      <c r="C101" s="2" t="s">
        <v>117</v>
      </c>
      <c r="E101" s="28" t="s">
        <v>31</v>
      </c>
      <c r="F101" s="27"/>
      <c r="G101" s="27"/>
      <c r="H101" s="27"/>
      <c r="I101" s="28">
        <v>471</v>
      </c>
      <c r="J101" s="27"/>
      <c r="K101" s="28">
        <v>1000</v>
      </c>
      <c r="L101" s="27"/>
      <c r="M101" s="28">
        <v>529</v>
      </c>
      <c r="N101" s="27"/>
      <c r="O101" s="5"/>
      <c r="P101" s="22"/>
      <c r="Q101" s="5"/>
      <c r="R101" s="14"/>
      <c r="S101" s="13"/>
      <c r="T101" s="13">
        <v>1000</v>
      </c>
      <c r="U101" s="18"/>
      <c r="V101" s="22"/>
      <c r="W101" s="5"/>
      <c r="X101" s="30"/>
      <c r="Y101" s="16"/>
      <c r="Z101" s="30">
        <v>1000</v>
      </c>
      <c r="AA101" s="5"/>
    </row>
    <row r="102" spans="2:27" x14ac:dyDescent="0.25">
      <c r="B102" s="2"/>
      <c r="C102" s="2" t="s">
        <v>118</v>
      </c>
      <c r="E102" s="28"/>
      <c r="F102" s="27"/>
      <c r="G102" s="27"/>
      <c r="H102" s="27"/>
      <c r="I102" s="28"/>
      <c r="J102" s="27"/>
      <c r="K102" s="28"/>
      <c r="L102" s="27"/>
      <c r="M102" s="28"/>
      <c r="N102" s="27"/>
      <c r="O102" s="5"/>
      <c r="P102" s="22"/>
      <c r="Q102" s="5"/>
      <c r="R102" s="14"/>
      <c r="S102" s="13"/>
      <c r="T102" s="13">
        <v>6000</v>
      </c>
      <c r="U102" s="18"/>
      <c r="V102" s="22"/>
      <c r="W102" s="5"/>
      <c r="X102" s="30"/>
      <c r="Y102" s="16"/>
      <c r="Z102" s="30">
        <v>6000</v>
      </c>
      <c r="AA102" s="5"/>
    </row>
    <row r="103" spans="2:27" x14ac:dyDescent="0.25">
      <c r="B103" s="2"/>
      <c r="C103" s="2"/>
      <c r="E103" s="28"/>
      <c r="F103" s="27"/>
      <c r="G103" s="27"/>
      <c r="H103" s="27"/>
      <c r="I103" s="28"/>
      <c r="J103" s="27"/>
      <c r="K103" s="28"/>
      <c r="L103" s="27"/>
      <c r="M103" s="28"/>
      <c r="N103" s="27"/>
      <c r="O103" s="5"/>
      <c r="P103" s="22"/>
      <c r="Q103" s="5"/>
      <c r="R103" s="14"/>
      <c r="S103" s="13"/>
      <c r="T103" s="13"/>
      <c r="U103" s="18"/>
      <c r="V103" s="22"/>
      <c r="W103" s="5"/>
      <c r="X103" s="30"/>
      <c r="Y103" s="16"/>
      <c r="Z103" s="30"/>
      <c r="AA103" s="5"/>
    </row>
    <row r="104" spans="2:27" x14ac:dyDescent="0.25">
      <c r="B104" s="2"/>
      <c r="C104" s="2"/>
      <c r="E104" s="28"/>
      <c r="F104" s="27"/>
      <c r="G104" s="27"/>
      <c r="H104" s="27"/>
      <c r="I104" s="28"/>
      <c r="J104" s="27"/>
      <c r="K104" s="28"/>
      <c r="L104" s="27"/>
      <c r="M104" s="28"/>
      <c r="N104" s="27"/>
      <c r="O104" s="5"/>
      <c r="P104" s="22"/>
      <c r="Q104" s="5"/>
      <c r="R104" s="14"/>
      <c r="S104" s="13"/>
      <c r="T104" s="13"/>
      <c r="U104" s="18"/>
      <c r="V104" s="22"/>
      <c r="W104" s="5"/>
      <c r="X104" s="30"/>
      <c r="Y104" s="16"/>
      <c r="Z104" s="30"/>
      <c r="AA104" s="5"/>
    </row>
    <row r="105" spans="2:27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5"/>
      <c r="P105" s="22"/>
      <c r="Q105" s="5"/>
      <c r="R105" s="13"/>
      <c r="S105" s="13"/>
      <c r="T105" s="13"/>
      <c r="U105" s="18"/>
      <c r="V105" s="22"/>
      <c r="W105" s="5"/>
      <c r="X105" s="30"/>
      <c r="Y105" s="16"/>
      <c r="Z105" s="30"/>
      <c r="AA105" s="5"/>
    </row>
    <row r="106" spans="2:27" x14ac:dyDescent="0.25">
      <c r="B106" s="1">
        <v>250</v>
      </c>
      <c r="C106" s="1" t="s">
        <v>119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5"/>
      <c r="P106" s="22"/>
      <c r="Q106" s="5"/>
      <c r="R106" s="13"/>
      <c r="S106" s="13"/>
      <c r="T106" s="13"/>
      <c r="U106" s="18"/>
      <c r="V106" s="22"/>
      <c r="W106" s="5"/>
      <c r="X106" s="30"/>
      <c r="Y106" s="16"/>
      <c r="Z106" s="30"/>
      <c r="AA106" s="5"/>
    </row>
    <row r="107" spans="2:27" x14ac:dyDescent="0.25">
      <c r="B107" s="2">
        <v>4492</v>
      </c>
      <c r="C107" s="2" t="s">
        <v>120</v>
      </c>
      <c r="E107" s="27"/>
      <c r="F107" s="27"/>
      <c r="G107" s="27"/>
      <c r="H107" s="27"/>
      <c r="I107" s="28">
        <v>6000</v>
      </c>
      <c r="J107" s="27"/>
      <c r="K107" s="28">
        <v>6000</v>
      </c>
      <c r="L107" s="27"/>
      <c r="M107" s="28">
        <v>6000</v>
      </c>
      <c r="N107" s="27"/>
      <c r="O107" s="5"/>
      <c r="P107" s="22"/>
      <c r="Q107" s="5"/>
      <c r="R107" s="14"/>
      <c r="S107" s="13"/>
      <c r="T107" s="13">
        <v>6000</v>
      </c>
      <c r="U107" s="18"/>
      <c r="V107" s="22"/>
      <c r="W107" s="5"/>
      <c r="X107" s="30"/>
      <c r="Y107" s="16"/>
      <c r="Z107" s="30">
        <v>6000</v>
      </c>
      <c r="AA107" s="5"/>
    </row>
    <row r="108" spans="2:27" x14ac:dyDescent="0.25">
      <c r="B108" s="2">
        <v>4494</v>
      </c>
      <c r="C108" s="2" t="s">
        <v>121</v>
      </c>
      <c r="E108" s="27"/>
      <c r="F108" s="27"/>
      <c r="G108" s="27"/>
      <c r="H108" s="27"/>
      <c r="I108" s="28">
        <v>5000</v>
      </c>
      <c r="J108" s="27"/>
      <c r="K108" s="28">
        <v>5000</v>
      </c>
      <c r="L108" s="27"/>
      <c r="M108" s="28">
        <v>5000</v>
      </c>
      <c r="N108" s="27"/>
      <c r="O108" s="5"/>
      <c r="P108" s="22"/>
      <c r="Q108" s="5"/>
      <c r="R108" s="14"/>
      <c r="S108" s="13"/>
      <c r="T108" s="13">
        <v>5000</v>
      </c>
      <c r="U108" s="18"/>
      <c r="V108" s="22"/>
      <c r="W108" s="5"/>
      <c r="X108" s="30"/>
      <c r="Y108" s="16"/>
      <c r="Z108" s="30">
        <v>5000</v>
      </c>
      <c r="AA108" s="5"/>
    </row>
    <row r="109" spans="2:27" x14ac:dyDescent="0.25">
      <c r="B109" s="2">
        <v>4495</v>
      </c>
      <c r="C109" s="2" t="s">
        <v>122</v>
      </c>
      <c r="E109" s="27"/>
      <c r="F109" s="27"/>
      <c r="G109" s="27"/>
      <c r="H109" s="27"/>
      <c r="I109" s="28">
        <v>5000</v>
      </c>
      <c r="J109" s="27"/>
      <c r="K109" s="28">
        <v>5000</v>
      </c>
      <c r="L109" s="27"/>
      <c r="M109" s="28">
        <v>4950</v>
      </c>
      <c r="N109" s="27"/>
      <c r="O109" s="5"/>
      <c r="P109" s="22"/>
      <c r="Q109" s="5"/>
      <c r="R109" s="14"/>
      <c r="S109" s="13"/>
      <c r="T109" s="13">
        <v>5000</v>
      </c>
      <c r="U109" s="18"/>
      <c r="V109" s="22"/>
      <c r="W109" s="5"/>
      <c r="X109" s="30"/>
      <c r="Y109" s="16"/>
      <c r="Z109" s="30">
        <v>5000</v>
      </c>
      <c r="AA109" s="5"/>
    </row>
    <row r="110" spans="2:27" x14ac:dyDescent="0.25">
      <c r="B110" s="2">
        <v>4496</v>
      </c>
      <c r="C110" s="2" t="s">
        <v>123</v>
      </c>
      <c r="E110" s="27"/>
      <c r="F110" s="27"/>
      <c r="G110" s="27"/>
      <c r="H110" s="27"/>
      <c r="I110" s="28">
        <v>3000</v>
      </c>
      <c r="J110" s="27"/>
      <c r="K110" s="28">
        <v>3000</v>
      </c>
      <c r="L110" s="27"/>
      <c r="M110" s="28">
        <v>3000</v>
      </c>
      <c r="N110" s="27"/>
      <c r="O110" s="5"/>
      <c r="P110" s="22"/>
      <c r="Q110" s="5"/>
      <c r="R110" s="14"/>
      <c r="S110" s="13"/>
      <c r="T110" s="13">
        <v>3000</v>
      </c>
      <c r="U110" s="18"/>
      <c r="V110" s="22"/>
      <c r="W110" s="5"/>
      <c r="X110" s="30"/>
      <c r="Y110" s="16"/>
      <c r="Z110" s="30">
        <v>3000</v>
      </c>
      <c r="AA110" s="5"/>
    </row>
    <row r="111" spans="2:27" x14ac:dyDescent="0.25">
      <c r="B111" s="2">
        <v>4500</v>
      </c>
      <c r="C111" s="2" t="s">
        <v>119</v>
      </c>
      <c r="E111" s="27"/>
      <c r="F111" s="27"/>
      <c r="G111" s="27"/>
      <c r="H111" s="27"/>
      <c r="I111" s="28">
        <v>26000</v>
      </c>
      <c r="J111" s="27"/>
      <c r="K111" s="28">
        <v>26000</v>
      </c>
      <c r="L111" s="27"/>
      <c r="M111" s="28">
        <v>6800</v>
      </c>
      <c r="N111" s="27"/>
      <c r="O111" s="5"/>
      <c r="P111" s="22"/>
      <c r="Q111" s="5"/>
      <c r="R111" s="14"/>
      <c r="S111" s="13"/>
      <c r="T111" s="13">
        <v>26000</v>
      </c>
      <c r="U111" s="18"/>
      <c r="V111" s="22"/>
      <c r="W111" s="5"/>
      <c r="X111" s="30"/>
      <c r="Y111" s="16"/>
      <c r="Z111" s="30">
        <v>26000</v>
      </c>
      <c r="AA111" s="5"/>
    </row>
    <row r="112" spans="2:27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5"/>
      <c r="P112" s="22"/>
      <c r="Q112" s="5"/>
      <c r="R112" s="13"/>
      <c r="S112" s="13"/>
      <c r="T112" s="13"/>
      <c r="U112" s="18"/>
      <c r="V112" s="22"/>
      <c r="W112" s="5"/>
      <c r="X112" s="30"/>
      <c r="Y112" s="16"/>
      <c r="Z112" s="30"/>
      <c r="AA112" s="5"/>
    </row>
    <row r="113" spans="2:27" x14ac:dyDescent="0.25">
      <c r="B113" s="1">
        <v>255</v>
      </c>
      <c r="C113" s="1" t="s">
        <v>124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5"/>
      <c r="P113" s="22"/>
      <c r="Q113" s="5"/>
      <c r="R113" s="13"/>
      <c r="S113" s="13"/>
      <c r="T113" s="13"/>
      <c r="U113" s="18"/>
      <c r="V113" s="22"/>
      <c r="W113" s="5"/>
      <c r="X113" s="30"/>
      <c r="Y113" s="16"/>
      <c r="Z113" s="30"/>
      <c r="AA113" s="5"/>
    </row>
    <row r="114" spans="2:27" x14ac:dyDescent="0.25">
      <c r="B114" s="2">
        <v>1710</v>
      </c>
      <c r="C114" s="2" t="s">
        <v>125</v>
      </c>
      <c r="E114" s="28">
        <v>4403</v>
      </c>
      <c r="F114" s="27"/>
      <c r="G114" s="28">
        <v>12000</v>
      </c>
      <c r="H114" s="27"/>
      <c r="I114" s="27"/>
      <c r="J114" s="27"/>
      <c r="K114" s="27"/>
      <c r="L114" s="27"/>
      <c r="M114" s="28">
        <v>7598</v>
      </c>
      <c r="N114" s="27"/>
      <c r="O114" s="5"/>
      <c r="P114" s="22"/>
      <c r="Q114" s="5"/>
      <c r="R114" s="13">
        <v>6000</v>
      </c>
      <c r="S114" s="13"/>
      <c r="T114" s="13"/>
      <c r="U114" s="18"/>
      <c r="V114" s="22"/>
      <c r="W114" s="5"/>
      <c r="X114" s="30">
        <v>6000</v>
      </c>
      <c r="Y114" s="16"/>
      <c r="Z114" s="30"/>
      <c r="AA114" s="5"/>
    </row>
    <row r="115" spans="2:27" x14ac:dyDescent="0.25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5"/>
      <c r="P115" s="22"/>
      <c r="Q115" s="5"/>
      <c r="R115" s="13"/>
      <c r="S115" s="13"/>
      <c r="T115" s="13"/>
      <c r="U115" s="18"/>
      <c r="V115" s="22"/>
      <c r="W115" s="5"/>
      <c r="X115" s="30"/>
      <c r="Y115" s="16"/>
      <c r="Z115" s="30"/>
      <c r="AA115" s="5"/>
    </row>
    <row r="116" spans="2:27" x14ac:dyDescent="0.25">
      <c r="B116" s="2">
        <v>4670</v>
      </c>
      <c r="C116" s="2" t="s">
        <v>126</v>
      </c>
      <c r="E116" s="28" t="s">
        <v>31</v>
      </c>
      <c r="F116" s="27"/>
      <c r="G116" s="27"/>
      <c r="H116" s="27"/>
      <c r="I116" s="28">
        <v>0</v>
      </c>
      <c r="J116" s="27"/>
      <c r="K116" s="28">
        <v>500</v>
      </c>
      <c r="L116" s="27"/>
      <c r="M116" s="28">
        <v>500</v>
      </c>
      <c r="N116" s="27"/>
      <c r="O116" s="5"/>
      <c r="P116" s="22"/>
      <c r="Q116" s="5"/>
      <c r="R116" s="14"/>
      <c r="S116" s="13"/>
      <c r="T116" s="13">
        <v>500</v>
      </c>
      <c r="U116" s="18"/>
      <c r="V116" s="22"/>
      <c r="W116" s="5"/>
      <c r="X116" s="30"/>
      <c r="Y116" s="16"/>
      <c r="Z116" s="30">
        <v>500</v>
      </c>
      <c r="AA116" s="5"/>
    </row>
    <row r="117" spans="2:27" ht="30" x14ac:dyDescent="0.25">
      <c r="B117" s="2">
        <v>4804</v>
      </c>
      <c r="C117" s="4" t="s">
        <v>127</v>
      </c>
      <c r="E117" s="28" t="s">
        <v>31</v>
      </c>
      <c r="F117" s="27"/>
      <c r="G117" s="27"/>
      <c r="H117" s="27"/>
      <c r="I117" s="28">
        <v>1939</v>
      </c>
      <c r="J117" s="27"/>
      <c r="K117" s="28">
        <v>5000</v>
      </c>
      <c r="L117" s="27"/>
      <c r="M117" s="28">
        <v>3061</v>
      </c>
      <c r="N117" s="27"/>
      <c r="O117" s="5"/>
      <c r="P117" s="22"/>
      <c r="Q117" s="5"/>
      <c r="R117" s="14"/>
      <c r="S117" s="13"/>
      <c r="T117" s="13">
        <v>5000</v>
      </c>
      <c r="U117" s="18"/>
      <c r="V117" s="22"/>
      <c r="W117" s="5"/>
      <c r="X117" s="30"/>
      <c r="Y117" s="16"/>
      <c r="Z117" s="30"/>
      <c r="AA117" s="5"/>
    </row>
    <row r="118" spans="2:27" x14ac:dyDescent="0.25">
      <c r="B118" s="2">
        <v>4805</v>
      </c>
      <c r="C118" s="2" t="s">
        <v>128</v>
      </c>
      <c r="E118" s="28" t="s">
        <v>31</v>
      </c>
      <c r="F118" s="27"/>
      <c r="G118" s="27"/>
      <c r="H118" s="27"/>
      <c r="I118" s="28">
        <v>660</v>
      </c>
      <c r="J118" s="27"/>
      <c r="K118" s="28">
        <v>0</v>
      </c>
      <c r="L118" s="27"/>
      <c r="M118" s="28" t="s">
        <v>129</v>
      </c>
      <c r="N118" s="27"/>
      <c r="O118" s="5"/>
      <c r="P118" s="22"/>
      <c r="Q118" s="5"/>
      <c r="R118" s="14"/>
      <c r="S118" s="13"/>
      <c r="T118" s="13">
        <v>30000</v>
      </c>
      <c r="U118" s="18"/>
      <c r="V118" s="22"/>
      <c r="W118" s="5"/>
      <c r="X118" s="30"/>
      <c r="Y118" s="16"/>
      <c r="Z118" s="30">
        <v>40000</v>
      </c>
      <c r="AA118" s="5"/>
    </row>
    <row r="119" spans="2:27" x14ac:dyDescent="0.25">
      <c r="B119" s="2">
        <v>4806</v>
      </c>
      <c r="C119" s="2" t="s">
        <v>130</v>
      </c>
      <c r="E119" s="28" t="s">
        <v>31</v>
      </c>
      <c r="F119" s="27"/>
      <c r="G119" s="27"/>
      <c r="H119" s="27"/>
      <c r="I119" s="28">
        <v>15000</v>
      </c>
      <c r="J119" s="27"/>
      <c r="K119" s="28">
        <v>30000</v>
      </c>
      <c r="L119" s="27"/>
      <c r="M119" s="28">
        <v>15000</v>
      </c>
      <c r="N119" s="27"/>
      <c r="O119" s="5"/>
      <c r="P119" s="22"/>
      <c r="Q119" s="5"/>
      <c r="R119" s="14"/>
      <c r="S119" s="13"/>
      <c r="T119" s="13">
        <v>0</v>
      </c>
      <c r="U119" s="18"/>
      <c r="V119" s="22"/>
      <c r="W119" s="5"/>
      <c r="X119" s="30"/>
      <c r="Y119" s="16"/>
      <c r="Z119" s="30">
        <v>0</v>
      </c>
      <c r="AA119" s="5"/>
    </row>
    <row r="120" spans="2:27" ht="30" x14ac:dyDescent="0.25">
      <c r="B120" s="2">
        <v>4807</v>
      </c>
      <c r="C120" s="4" t="s">
        <v>131</v>
      </c>
      <c r="E120" s="28" t="s">
        <v>31</v>
      </c>
      <c r="F120" s="27"/>
      <c r="G120" s="27"/>
      <c r="H120" s="27"/>
      <c r="I120" s="28">
        <v>2560</v>
      </c>
      <c r="J120" s="27"/>
      <c r="K120" s="28">
        <v>0</v>
      </c>
      <c r="L120" s="27"/>
      <c r="M120" s="28" t="s">
        <v>132</v>
      </c>
      <c r="N120" s="27"/>
      <c r="O120" s="5"/>
      <c r="P120" s="22">
        <v>2680</v>
      </c>
      <c r="Q120" s="5"/>
      <c r="R120" s="14"/>
      <c r="S120" s="13"/>
      <c r="T120" s="13">
        <v>2000</v>
      </c>
      <c r="U120" s="18"/>
      <c r="V120" s="22"/>
      <c r="W120" s="5"/>
      <c r="X120" s="30"/>
      <c r="Y120" s="16"/>
      <c r="Z120" s="30"/>
      <c r="AA120" s="5"/>
    </row>
    <row r="121" spans="2:27" x14ac:dyDescent="0.25">
      <c r="B121" s="2">
        <v>4906</v>
      </c>
      <c r="C121" s="2" t="s">
        <v>133</v>
      </c>
      <c r="E121" s="28" t="s">
        <v>31</v>
      </c>
      <c r="F121" s="27"/>
      <c r="G121" s="27"/>
      <c r="H121" s="27"/>
      <c r="I121" s="28" t="s">
        <v>134</v>
      </c>
      <c r="J121" s="27"/>
      <c r="K121" s="28">
        <v>12000</v>
      </c>
      <c r="L121" s="27"/>
      <c r="M121" s="28">
        <v>12037</v>
      </c>
      <c r="N121" s="27"/>
      <c r="O121" s="5"/>
      <c r="P121" s="22"/>
      <c r="Q121" s="5"/>
      <c r="R121" s="14"/>
      <c r="S121" s="13"/>
      <c r="T121" s="13">
        <v>6000</v>
      </c>
      <c r="U121" s="18"/>
      <c r="V121" s="22"/>
      <c r="W121" s="5"/>
      <c r="X121" s="30"/>
      <c r="Y121" s="16"/>
      <c r="Z121" s="30">
        <v>6000</v>
      </c>
      <c r="AA121" s="5"/>
    </row>
    <row r="122" spans="2:27" x14ac:dyDescent="0.25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5"/>
      <c r="P122" s="22"/>
      <c r="Q122" s="5"/>
      <c r="R122" s="13"/>
      <c r="S122" s="13"/>
      <c r="T122" s="13"/>
      <c r="U122" s="18"/>
      <c r="V122" s="22"/>
      <c r="W122" s="5"/>
      <c r="X122" s="30"/>
      <c r="Y122" s="16"/>
      <c r="Z122" s="30"/>
      <c r="AA122" s="5"/>
    </row>
    <row r="123" spans="2:27" x14ac:dyDescent="0.25">
      <c r="B123" s="1">
        <v>256</v>
      </c>
      <c r="C123" s="1" t="s">
        <v>135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5"/>
      <c r="P123" s="22"/>
      <c r="Q123" s="5"/>
      <c r="R123" s="13"/>
      <c r="S123" s="13"/>
      <c r="T123" s="13"/>
      <c r="U123" s="18"/>
      <c r="V123" s="22"/>
      <c r="W123" s="5"/>
      <c r="X123" s="30"/>
      <c r="Y123" s="16"/>
      <c r="Z123" s="30"/>
      <c r="AA123" s="5"/>
    </row>
    <row r="124" spans="2:27" x14ac:dyDescent="0.25">
      <c r="B124" s="2">
        <v>1320</v>
      </c>
      <c r="C124" s="2" t="s">
        <v>136</v>
      </c>
      <c r="E124" s="28">
        <v>729</v>
      </c>
      <c r="F124" s="27"/>
      <c r="G124" s="28">
        <v>0</v>
      </c>
      <c r="H124" s="27"/>
      <c r="I124" s="27"/>
      <c r="J124" s="27"/>
      <c r="K124" s="27"/>
      <c r="L124" s="27"/>
      <c r="M124" s="28" t="s">
        <v>137</v>
      </c>
      <c r="N124" s="27"/>
      <c r="O124" s="5"/>
      <c r="P124" s="22"/>
      <c r="Q124" s="5"/>
      <c r="R124" s="13">
        <v>4000</v>
      </c>
      <c r="S124" s="13"/>
      <c r="T124" s="13"/>
      <c r="U124" s="18"/>
      <c r="V124" s="22"/>
      <c r="W124" s="5"/>
      <c r="X124" s="30">
        <v>5000</v>
      </c>
      <c r="Y124" s="16"/>
      <c r="Z124" s="30"/>
      <c r="AA124" s="5"/>
    </row>
    <row r="125" spans="2:27" x14ac:dyDescent="0.25">
      <c r="B125" s="2">
        <v>1330</v>
      </c>
      <c r="C125" s="2" t="s">
        <v>138</v>
      </c>
      <c r="E125" s="28">
        <v>1113</v>
      </c>
      <c r="F125" s="27"/>
      <c r="G125" s="28">
        <v>0</v>
      </c>
      <c r="H125" s="27"/>
      <c r="I125" s="27"/>
      <c r="J125" s="27"/>
      <c r="K125" s="27"/>
      <c r="L125" s="27"/>
      <c r="M125" s="28" t="s">
        <v>139</v>
      </c>
      <c r="N125" s="27"/>
      <c r="O125" s="5"/>
      <c r="P125" s="22"/>
      <c r="Q125" s="5"/>
      <c r="R125" s="13">
        <v>2000</v>
      </c>
      <c r="S125" s="13"/>
      <c r="T125" s="13"/>
      <c r="U125" s="18"/>
      <c r="V125" s="22"/>
      <c r="W125" s="5"/>
      <c r="X125" s="30">
        <v>3000</v>
      </c>
      <c r="Y125" s="16"/>
      <c r="Z125" s="30"/>
      <c r="AA125" s="5"/>
    </row>
    <row r="126" spans="2:27" x14ac:dyDescent="0.25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5"/>
      <c r="P126" s="22"/>
      <c r="Q126" s="5"/>
      <c r="R126" s="13"/>
      <c r="S126" s="13"/>
      <c r="T126" s="13"/>
      <c r="U126" s="18"/>
      <c r="V126" s="22"/>
      <c r="W126" s="5"/>
      <c r="X126" s="30"/>
      <c r="Y126" s="16"/>
      <c r="Z126" s="30"/>
      <c r="AA126" s="5"/>
    </row>
    <row r="127" spans="2:27" x14ac:dyDescent="0.25">
      <c r="B127" s="2">
        <v>4175</v>
      </c>
      <c r="C127" s="2" t="s">
        <v>113</v>
      </c>
      <c r="E127" s="28" t="s">
        <v>31</v>
      </c>
      <c r="F127" s="27"/>
      <c r="G127" s="27"/>
      <c r="H127" s="27"/>
      <c r="I127" s="28">
        <v>1584</v>
      </c>
      <c r="J127" s="27"/>
      <c r="K127" s="28">
        <v>0</v>
      </c>
      <c r="L127" s="27"/>
      <c r="M127" s="28" t="s">
        <v>140</v>
      </c>
      <c r="N127" s="27"/>
      <c r="O127" s="5"/>
      <c r="P127" s="22"/>
      <c r="Q127" s="5"/>
      <c r="R127" s="14"/>
      <c r="S127" s="13"/>
      <c r="T127" s="13">
        <v>3000</v>
      </c>
      <c r="U127" s="18"/>
      <c r="V127" s="22"/>
      <c r="W127" s="5"/>
      <c r="X127" s="30"/>
      <c r="Y127" s="16"/>
      <c r="Z127" s="30">
        <v>3500</v>
      </c>
      <c r="AA127" s="5"/>
    </row>
    <row r="128" spans="2:27" x14ac:dyDescent="0.25">
      <c r="B128" s="2"/>
      <c r="C128" s="2" t="s">
        <v>141</v>
      </c>
      <c r="E128" s="28"/>
      <c r="F128" s="27"/>
      <c r="G128" s="27"/>
      <c r="H128" s="27"/>
      <c r="I128" s="28"/>
      <c r="J128" s="27"/>
      <c r="K128" s="28"/>
      <c r="L128" s="27"/>
      <c r="M128" s="28"/>
      <c r="N128" s="27"/>
      <c r="O128" s="5"/>
      <c r="P128" s="22"/>
      <c r="Q128" s="5"/>
      <c r="R128" s="14"/>
      <c r="S128" s="13"/>
      <c r="T128" s="13">
        <v>5000</v>
      </c>
      <c r="U128" s="18"/>
      <c r="V128" s="22"/>
      <c r="W128" s="5"/>
      <c r="X128" s="30"/>
      <c r="Y128" s="16"/>
      <c r="Z128" s="30">
        <v>5500</v>
      </c>
      <c r="AA128" s="5"/>
    </row>
    <row r="129" spans="2:27" x14ac:dyDescent="0.25">
      <c r="B129" s="2">
        <v>4176</v>
      </c>
      <c r="C129" s="2" t="s">
        <v>142</v>
      </c>
      <c r="E129" s="28" t="s">
        <v>31</v>
      </c>
      <c r="F129" s="27"/>
      <c r="G129" s="27"/>
      <c r="H129" s="27"/>
      <c r="I129" s="28">
        <v>2349</v>
      </c>
      <c r="J129" s="27"/>
      <c r="K129" s="28">
        <v>5000</v>
      </c>
      <c r="L129" s="27"/>
      <c r="M129" s="28">
        <v>2651</v>
      </c>
      <c r="N129" s="27"/>
      <c r="O129" s="5"/>
      <c r="P129" s="22">
        <v>30490</v>
      </c>
      <c r="Q129" s="5"/>
      <c r="R129" s="14"/>
      <c r="S129" s="13"/>
      <c r="T129" s="13"/>
      <c r="U129" s="18"/>
      <c r="V129" s="22"/>
      <c r="W129" s="5"/>
      <c r="X129" s="30"/>
      <c r="Y129" s="16"/>
      <c r="Z129" s="30"/>
      <c r="AA129" s="5"/>
    </row>
    <row r="130" spans="2:27" x14ac:dyDescent="0.25">
      <c r="B130" s="2">
        <v>4303</v>
      </c>
      <c r="C130" s="2" t="s">
        <v>143</v>
      </c>
      <c r="E130" s="28" t="s">
        <v>31</v>
      </c>
      <c r="F130" s="27"/>
      <c r="G130" s="27"/>
      <c r="H130" s="27"/>
      <c r="I130" s="28">
        <v>952</v>
      </c>
      <c r="J130" s="27"/>
      <c r="K130" s="28">
        <v>0</v>
      </c>
      <c r="L130" s="27"/>
      <c r="M130" s="28" t="s">
        <v>144</v>
      </c>
      <c r="N130" s="27"/>
      <c r="O130" s="5"/>
      <c r="P130" s="22"/>
      <c r="Q130" s="5"/>
      <c r="R130" s="14"/>
      <c r="S130" s="13"/>
      <c r="T130" s="13">
        <v>0</v>
      </c>
      <c r="U130" s="18"/>
      <c r="V130" s="22"/>
      <c r="W130" s="5"/>
      <c r="X130" s="30"/>
      <c r="Y130" s="16"/>
      <c r="Z130" s="30"/>
      <c r="AA130" s="5"/>
    </row>
    <row r="131" spans="2:27" x14ac:dyDescent="0.25">
      <c r="B131" s="2">
        <v>4305</v>
      </c>
      <c r="C131" s="2" t="s">
        <v>84</v>
      </c>
      <c r="E131" s="28" t="s">
        <v>31</v>
      </c>
      <c r="F131" s="27"/>
      <c r="G131" s="27"/>
      <c r="H131" s="27"/>
      <c r="I131" s="28">
        <v>314</v>
      </c>
      <c r="J131" s="27"/>
      <c r="K131" s="28">
        <v>0</v>
      </c>
      <c r="L131" s="27"/>
      <c r="M131" s="28" t="s">
        <v>145</v>
      </c>
      <c r="N131" s="27"/>
      <c r="O131" s="5"/>
      <c r="P131" s="22"/>
      <c r="Q131" s="5"/>
      <c r="R131" s="14"/>
      <c r="S131" s="13"/>
      <c r="T131" s="13">
        <v>2000</v>
      </c>
      <c r="U131" s="18"/>
      <c r="V131" s="22"/>
      <c r="W131" s="5"/>
      <c r="X131" s="30"/>
      <c r="Y131" s="16"/>
      <c r="Z131" s="30">
        <v>2000</v>
      </c>
      <c r="AA131" s="5"/>
    </row>
    <row r="132" spans="2:27" x14ac:dyDescent="0.25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5"/>
      <c r="P132" s="22"/>
      <c r="Q132" s="5"/>
      <c r="R132" s="13"/>
      <c r="S132" s="13"/>
      <c r="T132" s="13"/>
      <c r="U132" s="18"/>
      <c r="V132" s="22"/>
      <c r="W132" s="5"/>
      <c r="X132" s="30"/>
      <c r="Y132" s="16"/>
      <c r="Z132" s="30"/>
      <c r="AA132" s="5"/>
    </row>
    <row r="133" spans="2:27" x14ac:dyDescent="0.25">
      <c r="B133" s="1">
        <v>260</v>
      </c>
      <c r="C133" s="1" t="s">
        <v>146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5"/>
      <c r="P133" s="22"/>
      <c r="Q133" s="5"/>
      <c r="R133" s="13"/>
      <c r="S133" s="13"/>
      <c r="T133" s="13"/>
      <c r="U133" s="18"/>
      <c r="V133" s="22"/>
      <c r="W133" s="5"/>
      <c r="X133" s="30"/>
      <c r="Y133" s="16"/>
      <c r="Z133" s="30"/>
      <c r="AA133" s="5"/>
    </row>
    <row r="134" spans="2:27" x14ac:dyDescent="0.25">
      <c r="B134" s="2">
        <v>1900</v>
      </c>
      <c r="C134" s="2" t="s">
        <v>147</v>
      </c>
      <c r="E134" s="28">
        <v>0</v>
      </c>
      <c r="F134" s="27"/>
      <c r="G134" s="28">
        <v>1000</v>
      </c>
      <c r="H134" s="27"/>
      <c r="I134" s="27"/>
      <c r="J134" s="27"/>
      <c r="K134" s="27"/>
      <c r="L134" s="27"/>
      <c r="M134" s="28">
        <v>1000</v>
      </c>
      <c r="N134" s="27"/>
      <c r="O134" s="5"/>
      <c r="P134" s="22"/>
      <c r="Q134" s="5"/>
      <c r="R134" s="13"/>
      <c r="S134" s="13"/>
      <c r="T134" s="13"/>
      <c r="U134" s="18"/>
      <c r="V134" s="22"/>
      <c r="W134" s="5"/>
      <c r="X134" s="30"/>
      <c r="Y134" s="16"/>
      <c r="Z134" s="30"/>
      <c r="AA134" s="5"/>
    </row>
    <row r="135" spans="2:27" x14ac:dyDescent="0.25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5"/>
      <c r="P135" s="22"/>
      <c r="Q135" s="5"/>
      <c r="R135" s="13"/>
      <c r="S135" s="13"/>
      <c r="T135" s="13"/>
      <c r="U135" s="18"/>
      <c r="V135" s="22"/>
      <c r="W135" s="5"/>
      <c r="X135" s="30"/>
      <c r="Y135" s="16"/>
      <c r="Z135" s="30"/>
      <c r="AA135" s="5"/>
    </row>
    <row r="136" spans="2:27" ht="30" x14ac:dyDescent="0.25">
      <c r="B136" s="2">
        <v>4600</v>
      </c>
      <c r="C136" s="4" t="s">
        <v>148</v>
      </c>
      <c r="E136" s="28" t="s">
        <v>31</v>
      </c>
      <c r="F136" s="27"/>
      <c r="G136" s="27"/>
      <c r="H136" s="27"/>
      <c r="I136" s="28">
        <v>180</v>
      </c>
      <c r="J136" s="27"/>
      <c r="K136" s="28">
        <v>0</v>
      </c>
      <c r="L136" s="27"/>
      <c r="M136" s="28" t="s">
        <v>149</v>
      </c>
      <c r="N136" s="27"/>
      <c r="O136" s="5"/>
      <c r="P136" s="22">
        <v>6900</v>
      </c>
      <c r="Q136" s="5"/>
      <c r="R136" s="14"/>
      <c r="S136" s="13"/>
      <c r="T136" s="13">
        <v>3500</v>
      </c>
      <c r="U136" s="18"/>
      <c r="V136" s="22"/>
      <c r="W136" s="5"/>
      <c r="X136" s="30"/>
      <c r="Y136" s="16"/>
      <c r="Z136" s="30"/>
      <c r="AA136" s="5"/>
    </row>
    <row r="137" spans="2:27" x14ac:dyDescent="0.25">
      <c r="B137" s="2">
        <v>4620</v>
      </c>
      <c r="C137" s="2" t="s">
        <v>150</v>
      </c>
      <c r="E137" s="28" t="s">
        <v>31</v>
      </c>
      <c r="F137" s="27"/>
      <c r="G137" s="27"/>
      <c r="H137" s="27"/>
      <c r="I137" s="28">
        <v>9046</v>
      </c>
      <c r="J137" s="27"/>
      <c r="K137" s="28">
        <v>1000</v>
      </c>
      <c r="L137" s="27"/>
      <c r="M137" s="28" t="s">
        <v>151</v>
      </c>
      <c r="N137" s="27"/>
      <c r="O137" s="5"/>
      <c r="P137" s="22"/>
      <c r="Q137" s="5"/>
      <c r="R137" s="14"/>
      <c r="S137" s="13"/>
      <c r="T137" s="13">
        <v>1500</v>
      </c>
      <c r="U137" s="18"/>
      <c r="V137" s="22"/>
      <c r="W137" s="5"/>
      <c r="X137" s="30"/>
      <c r="Y137" s="16"/>
      <c r="Z137" s="30">
        <v>1000</v>
      </c>
      <c r="AA137" s="5"/>
    </row>
    <row r="138" spans="2:27" x14ac:dyDescent="0.25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5"/>
      <c r="P138" s="22"/>
      <c r="Q138" s="5"/>
      <c r="R138" s="13"/>
      <c r="S138" s="13"/>
      <c r="T138" s="13"/>
      <c r="U138" s="18"/>
      <c r="V138" s="22"/>
      <c r="W138" s="5"/>
      <c r="X138" s="30"/>
      <c r="Y138" s="16"/>
      <c r="Z138" s="30"/>
      <c r="AA138" s="5"/>
    </row>
    <row r="139" spans="2:27" x14ac:dyDescent="0.25">
      <c r="B139" s="1">
        <v>261</v>
      </c>
      <c r="C139" s="1" t="s">
        <v>152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5"/>
      <c r="P139" s="22"/>
      <c r="Q139" s="5"/>
      <c r="R139" s="13"/>
      <c r="S139" s="13"/>
      <c r="T139" s="13"/>
      <c r="U139" s="18"/>
      <c r="V139" s="22"/>
      <c r="W139" s="5"/>
      <c r="X139" s="30"/>
      <c r="Y139" s="16"/>
      <c r="Z139" s="30"/>
      <c r="AA139" s="5"/>
    </row>
    <row r="140" spans="2:27" x14ac:dyDescent="0.25">
      <c r="B140" s="2">
        <v>1671</v>
      </c>
      <c r="C140" s="2" t="s">
        <v>153</v>
      </c>
      <c r="E140" s="28" t="s">
        <v>31</v>
      </c>
      <c r="F140" s="27"/>
      <c r="G140" s="27"/>
      <c r="H140" s="27"/>
      <c r="I140" s="28">
        <v>80</v>
      </c>
      <c r="J140" s="27"/>
      <c r="K140" s="28">
        <v>0</v>
      </c>
      <c r="L140" s="27"/>
      <c r="M140" s="28" t="s">
        <v>154</v>
      </c>
      <c r="N140" s="27"/>
      <c r="O140" s="5"/>
      <c r="P140" s="22"/>
      <c r="Q140" s="5"/>
      <c r="R140" s="13">
        <v>100</v>
      </c>
      <c r="S140" s="13"/>
      <c r="T140" s="13"/>
      <c r="U140" s="18"/>
      <c r="V140" s="22"/>
      <c r="W140" s="5"/>
      <c r="X140" s="30">
        <v>100</v>
      </c>
      <c r="Y140" s="16"/>
      <c r="Z140" s="30"/>
      <c r="AA140" s="5"/>
    </row>
    <row r="141" spans="2:27" x14ac:dyDescent="0.25">
      <c r="B141" s="2">
        <v>1835</v>
      </c>
      <c r="C141" s="2" t="s">
        <v>155</v>
      </c>
      <c r="E141" s="28" t="s">
        <v>31</v>
      </c>
      <c r="F141" s="27"/>
      <c r="G141" s="27"/>
      <c r="H141" s="27"/>
      <c r="I141" s="28">
        <v>479</v>
      </c>
      <c r="J141" s="27"/>
      <c r="K141" s="28">
        <v>0</v>
      </c>
      <c r="L141" s="27"/>
      <c r="M141" s="28" t="s">
        <v>156</v>
      </c>
      <c r="N141" s="27"/>
      <c r="O141" s="5"/>
      <c r="P141" s="22"/>
      <c r="Q141" s="5"/>
      <c r="R141" s="13">
        <v>500</v>
      </c>
      <c r="S141" s="13"/>
      <c r="T141" s="13"/>
      <c r="U141" s="18"/>
      <c r="V141" s="22"/>
      <c r="W141" s="5"/>
      <c r="X141" s="30">
        <v>500</v>
      </c>
      <c r="Y141" s="16"/>
      <c r="Z141" s="30"/>
      <c r="AA141" s="5"/>
    </row>
    <row r="142" spans="2:27" x14ac:dyDescent="0.25">
      <c r="B142" s="2">
        <v>1836</v>
      </c>
      <c r="C142" s="2" t="s">
        <v>157</v>
      </c>
      <c r="E142" s="28" t="s">
        <v>31</v>
      </c>
      <c r="F142" s="27"/>
      <c r="G142" s="27"/>
      <c r="H142" s="27"/>
      <c r="I142" s="28">
        <v>131</v>
      </c>
      <c r="J142" s="27"/>
      <c r="K142" s="28">
        <v>1600</v>
      </c>
      <c r="L142" s="27"/>
      <c r="M142" s="28">
        <v>1469</v>
      </c>
      <c r="N142" s="27"/>
      <c r="O142" s="5"/>
      <c r="P142" s="22"/>
      <c r="Q142" s="5"/>
      <c r="R142" s="13">
        <v>0</v>
      </c>
      <c r="S142" s="13"/>
      <c r="T142" s="13"/>
      <c r="U142" s="18"/>
      <c r="V142" s="22"/>
      <c r="W142" s="5"/>
      <c r="X142" s="30"/>
      <c r="Y142" s="16"/>
      <c r="Z142" s="30"/>
      <c r="AA142" s="5"/>
    </row>
    <row r="143" spans="2:27" x14ac:dyDescent="0.25">
      <c r="B143" s="2">
        <v>1900</v>
      </c>
      <c r="C143" s="2" t="s">
        <v>147</v>
      </c>
      <c r="E143" s="28" t="s">
        <v>31</v>
      </c>
      <c r="F143" s="27"/>
      <c r="G143" s="27"/>
      <c r="H143" s="27"/>
      <c r="I143" s="28">
        <v>0</v>
      </c>
      <c r="J143" s="27"/>
      <c r="K143" s="28">
        <v>2500</v>
      </c>
      <c r="L143" s="27"/>
      <c r="M143" s="28">
        <v>2500</v>
      </c>
      <c r="N143" s="27"/>
      <c r="O143" s="5"/>
      <c r="P143" s="22"/>
      <c r="Q143" s="5"/>
      <c r="R143" s="13"/>
      <c r="S143" s="13"/>
      <c r="T143" s="13"/>
      <c r="U143" s="18"/>
      <c r="V143" s="22"/>
      <c r="W143" s="5"/>
      <c r="X143" s="30"/>
      <c r="Y143" s="16"/>
      <c r="Z143" s="30"/>
      <c r="AA143" s="5"/>
    </row>
    <row r="144" spans="2:27" x14ac:dyDescent="0.25"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5"/>
      <c r="P144" s="22"/>
      <c r="Q144" s="5"/>
      <c r="R144" s="13"/>
      <c r="S144" s="13"/>
      <c r="T144" s="13"/>
      <c r="U144" s="18"/>
      <c r="V144" s="22"/>
      <c r="W144" s="5"/>
      <c r="X144" s="30"/>
      <c r="Y144" s="16"/>
      <c r="Z144" s="30"/>
      <c r="AA144" s="5"/>
    </row>
    <row r="145" spans="2:27" x14ac:dyDescent="0.25">
      <c r="B145" s="2">
        <v>4146</v>
      </c>
      <c r="C145" s="2" t="s">
        <v>158</v>
      </c>
      <c r="E145" s="28" t="s">
        <v>31</v>
      </c>
      <c r="F145" s="27"/>
      <c r="G145" s="27"/>
      <c r="H145" s="27"/>
      <c r="I145" s="28">
        <v>26482</v>
      </c>
      <c r="J145" s="27"/>
      <c r="K145" s="28">
        <v>27000</v>
      </c>
      <c r="L145" s="27"/>
      <c r="M145" s="28">
        <v>519</v>
      </c>
      <c r="N145" s="27"/>
      <c r="O145" s="5"/>
      <c r="P145" s="22"/>
      <c r="Q145" s="5"/>
      <c r="R145" s="14"/>
      <c r="S145" s="13"/>
      <c r="T145" s="13">
        <v>27000</v>
      </c>
      <c r="U145" s="18"/>
      <c r="V145" s="22"/>
      <c r="W145" s="5"/>
      <c r="X145" s="30"/>
      <c r="Y145" s="16"/>
      <c r="Z145" s="30">
        <v>28000</v>
      </c>
      <c r="AA145" s="5"/>
    </row>
    <row r="146" spans="2:27" x14ac:dyDescent="0.25">
      <c r="B146" s="2">
        <v>4284</v>
      </c>
      <c r="C146" s="2" t="s">
        <v>159</v>
      </c>
      <c r="E146" s="28" t="s">
        <v>31</v>
      </c>
      <c r="F146" s="27"/>
      <c r="G146" s="27"/>
      <c r="H146" s="27"/>
      <c r="I146" s="28">
        <v>1647</v>
      </c>
      <c r="J146" s="27"/>
      <c r="K146" s="28">
        <v>1500</v>
      </c>
      <c r="L146" s="27"/>
      <c r="M146" s="28" t="s">
        <v>160</v>
      </c>
      <c r="N146" s="27"/>
      <c r="O146" s="5"/>
      <c r="P146" s="22">
        <v>1140</v>
      </c>
      <c r="Q146" s="5"/>
      <c r="R146" s="14"/>
      <c r="S146" s="13"/>
      <c r="T146" s="13">
        <v>1500</v>
      </c>
      <c r="U146" s="18"/>
      <c r="V146" s="22"/>
      <c r="W146" s="5"/>
      <c r="X146" s="30"/>
      <c r="Y146" s="16"/>
      <c r="Z146" s="30">
        <v>1500</v>
      </c>
      <c r="AA146" s="5"/>
    </row>
    <row r="147" spans="2:27" x14ac:dyDescent="0.25">
      <c r="B147" s="2">
        <v>4650</v>
      </c>
      <c r="C147" s="2" t="s">
        <v>63</v>
      </c>
      <c r="E147" s="28" t="s">
        <v>31</v>
      </c>
      <c r="F147" s="27"/>
      <c r="G147" s="27"/>
      <c r="H147" s="27"/>
      <c r="I147" s="28">
        <v>680</v>
      </c>
      <c r="J147" s="27"/>
      <c r="K147" s="28">
        <v>100</v>
      </c>
      <c r="L147" s="27"/>
      <c r="M147" s="28" t="s">
        <v>161</v>
      </c>
      <c r="N147" s="27"/>
      <c r="O147" s="5"/>
      <c r="P147" s="22"/>
      <c r="Q147" s="5"/>
      <c r="R147" s="14"/>
      <c r="S147" s="13"/>
      <c r="T147" s="13">
        <v>100</v>
      </c>
      <c r="U147" s="18"/>
      <c r="V147" s="22"/>
      <c r="W147" s="5"/>
      <c r="X147" s="30"/>
      <c r="Y147" s="16"/>
      <c r="Z147" s="30">
        <v>100</v>
      </c>
      <c r="AA147" s="5"/>
    </row>
    <row r="148" spans="2:27" x14ac:dyDescent="0.2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5"/>
      <c r="P148" s="22"/>
      <c r="Q148" s="5"/>
      <c r="R148" s="13"/>
      <c r="S148" s="13"/>
      <c r="T148" s="13"/>
      <c r="U148" s="18"/>
      <c r="V148" s="22"/>
      <c r="W148" s="5"/>
      <c r="X148" s="30"/>
      <c r="Y148" s="16"/>
      <c r="Z148" s="30"/>
      <c r="AA148" s="5"/>
    </row>
    <row r="149" spans="2:27" x14ac:dyDescent="0.25">
      <c r="B149" s="1">
        <v>265</v>
      </c>
      <c r="C149" s="1" t="s">
        <v>162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5"/>
      <c r="P149" s="22"/>
      <c r="Q149" s="5"/>
      <c r="R149" s="13"/>
      <c r="S149" s="13"/>
      <c r="T149" s="13"/>
      <c r="U149" s="18"/>
      <c r="V149" s="22"/>
      <c r="W149" s="5"/>
      <c r="X149" s="30"/>
      <c r="Y149" s="16"/>
      <c r="Z149" s="30"/>
      <c r="AA149" s="5"/>
    </row>
    <row r="150" spans="2:27" x14ac:dyDescent="0.25">
      <c r="B150" s="2">
        <v>1616</v>
      </c>
      <c r="C150" s="2" t="s">
        <v>163</v>
      </c>
      <c r="E150" s="28">
        <v>515</v>
      </c>
      <c r="F150" s="27"/>
      <c r="G150" s="28">
        <v>0</v>
      </c>
      <c r="H150" s="27"/>
      <c r="I150" s="27"/>
      <c r="J150" s="27"/>
      <c r="K150" s="27"/>
      <c r="L150" s="27"/>
      <c r="M150" s="28" t="s">
        <v>164</v>
      </c>
      <c r="N150" s="27"/>
      <c r="O150" s="5"/>
      <c r="P150" s="22"/>
      <c r="Q150" s="5"/>
      <c r="R150" s="13"/>
      <c r="S150" s="13"/>
      <c r="T150" s="13"/>
      <c r="U150" s="18"/>
      <c r="V150" s="22"/>
      <c r="W150" s="5"/>
      <c r="X150" s="30"/>
      <c r="Y150" s="16"/>
      <c r="Z150" s="30"/>
      <c r="AA150" s="5"/>
    </row>
    <row r="151" spans="2:27" x14ac:dyDescent="0.25">
      <c r="B151" s="2">
        <v>1617</v>
      </c>
      <c r="C151" s="2" t="s">
        <v>165</v>
      </c>
      <c r="E151" s="28">
        <v>690</v>
      </c>
      <c r="F151" s="27"/>
      <c r="G151" s="28">
        <v>0</v>
      </c>
      <c r="H151" s="27"/>
      <c r="I151" s="27"/>
      <c r="J151" s="27"/>
      <c r="K151" s="27"/>
      <c r="L151" s="27"/>
      <c r="M151" s="28" t="s">
        <v>166</v>
      </c>
      <c r="N151" s="27"/>
      <c r="O151" s="5"/>
      <c r="P151" s="22"/>
      <c r="Q151" s="5"/>
      <c r="R151" s="13"/>
      <c r="S151" s="13"/>
      <c r="T151" s="13"/>
      <c r="U151" s="18"/>
      <c r="V151" s="22"/>
      <c r="W151" s="5"/>
      <c r="X151" s="30"/>
      <c r="Y151" s="16"/>
      <c r="Z151" s="30"/>
      <c r="AA151" s="5"/>
    </row>
    <row r="152" spans="2:27" x14ac:dyDescent="0.25">
      <c r="B152" s="2">
        <v>1620</v>
      </c>
      <c r="C152" s="2" t="s">
        <v>167</v>
      </c>
      <c r="E152" s="28">
        <v>189</v>
      </c>
      <c r="F152" s="27"/>
      <c r="G152" s="28">
        <v>800</v>
      </c>
      <c r="H152" s="27"/>
      <c r="I152" s="27"/>
      <c r="J152" s="27"/>
      <c r="K152" s="27"/>
      <c r="L152" s="27"/>
      <c r="M152" s="28">
        <v>611</v>
      </c>
      <c r="N152" s="27"/>
      <c r="O152" s="5"/>
      <c r="P152" s="22"/>
      <c r="Q152" s="5"/>
      <c r="R152" s="13"/>
      <c r="S152" s="13"/>
      <c r="T152" s="13"/>
      <c r="U152" s="18"/>
      <c r="V152" s="22"/>
      <c r="W152" s="5"/>
      <c r="X152" s="30"/>
      <c r="Y152" s="16"/>
      <c r="Z152" s="30"/>
      <c r="AA152" s="5"/>
    </row>
    <row r="153" spans="2:27" x14ac:dyDescent="0.25">
      <c r="B153" s="2">
        <v>1625</v>
      </c>
      <c r="C153" s="2" t="s">
        <v>168</v>
      </c>
      <c r="E153" s="28">
        <v>430</v>
      </c>
      <c r="F153" s="27"/>
      <c r="G153" s="28">
        <v>1200</v>
      </c>
      <c r="H153" s="27"/>
      <c r="I153" s="27"/>
      <c r="J153" s="27"/>
      <c r="K153" s="27"/>
      <c r="L153" s="27"/>
      <c r="M153" s="28">
        <v>770</v>
      </c>
      <c r="N153" s="27"/>
      <c r="O153" s="5"/>
      <c r="P153" s="22"/>
      <c r="Q153" s="5"/>
      <c r="R153" s="13"/>
      <c r="S153" s="13"/>
      <c r="T153" s="13"/>
      <c r="U153" s="18"/>
      <c r="V153" s="22"/>
      <c r="W153" s="5"/>
      <c r="X153" s="30"/>
      <c r="Y153" s="16"/>
      <c r="Z153" s="30"/>
      <c r="AA153" s="5"/>
    </row>
    <row r="154" spans="2:27" x14ac:dyDescent="0.25">
      <c r="B154" s="2">
        <v>1635</v>
      </c>
      <c r="C154" s="2" t="s">
        <v>169</v>
      </c>
      <c r="E154" s="28">
        <v>630</v>
      </c>
      <c r="F154" s="27"/>
      <c r="G154" s="28">
        <v>0</v>
      </c>
      <c r="H154" s="27"/>
      <c r="I154" s="27"/>
      <c r="J154" s="27"/>
      <c r="K154" s="27"/>
      <c r="L154" s="27"/>
      <c r="M154" s="28" t="s">
        <v>170</v>
      </c>
      <c r="N154" s="27"/>
      <c r="O154" s="5"/>
      <c r="P154" s="22"/>
      <c r="Q154" s="5"/>
      <c r="R154" s="13"/>
      <c r="S154" s="13"/>
      <c r="T154" s="13"/>
      <c r="U154" s="18"/>
      <c r="V154" s="22"/>
      <c r="W154" s="5"/>
      <c r="X154" s="30"/>
      <c r="Y154" s="16"/>
      <c r="Z154" s="30"/>
      <c r="AA154" s="5"/>
    </row>
    <row r="155" spans="2:27" x14ac:dyDescent="0.25">
      <c r="B155" s="2">
        <v>1650</v>
      </c>
      <c r="C155" s="2" t="s">
        <v>171</v>
      </c>
      <c r="E155" s="28">
        <v>1046</v>
      </c>
      <c r="F155" s="27"/>
      <c r="G155" s="28">
        <v>3500</v>
      </c>
      <c r="H155" s="27"/>
      <c r="I155" s="27"/>
      <c r="J155" s="27"/>
      <c r="K155" s="27"/>
      <c r="L155" s="27"/>
      <c r="M155" s="28">
        <v>2454</v>
      </c>
      <c r="N155" s="27"/>
      <c r="O155" s="5"/>
      <c r="P155" s="22"/>
      <c r="Q155" s="5"/>
      <c r="R155" s="13"/>
      <c r="S155" s="13"/>
      <c r="T155" s="13"/>
      <c r="U155" s="18"/>
      <c r="V155" s="22"/>
      <c r="W155" s="5"/>
      <c r="X155" s="30"/>
      <c r="Y155" s="16"/>
      <c r="Z155" s="30"/>
      <c r="AA155" s="5"/>
    </row>
    <row r="156" spans="2:27" x14ac:dyDescent="0.25">
      <c r="C156" s="2" t="s">
        <v>172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5"/>
      <c r="P156" s="22"/>
      <c r="Q156" s="5"/>
      <c r="R156" s="13">
        <v>5000</v>
      </c>
      <c r="S156" s="13"/>
      <c r="T156" s="13"/>
      <c r="U156" s="18"/>
      <c r="V156" s="22"/>
      <c r="W156" s="5"/>
      <c r="X156" s="30">
        <v>6000</v>
      </c>
      <c r="Y156" s="16"/>
      <c r="Z156" s="30"/>
      <c r="AA156" s="5"/>
    </row>
    <row r="157" spans="2:27" x14ac:dyDescent="0.25"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5"/>
      <c r="P157" s="22"/>
      <c r="Q157" s="5"/>
      <c r="R157" s="13"/>
      <c r="S157" s="13"/>
      <c r="T157" s="13"/>
      <c r="U157" s="18"/>
      <c r="V157" s="22"/>
      <c r="W157" s="5"/>
      <c r="X157" s="30"/>
      <c r="Y157" s="16"/>
      <c r="Z157" s="30"/>
      <c r="AA157" s="5"/>
    </row>
    <row r="158" spans="2:27" x14ac:dyDescent="0.25">
      <c r="B158" s="2">
        <v>4884</v>
      </c>
      <c r="C158" s="2" t="s">
        <v>173</v>
      </c>
      <c r="E158" s="28" t="s">
        <v>31</v>
      </c>
      <c r="F158" s="27"/>
      <c r="G158" s="27"/>
      <c r="H158" s="27"/>
      <c r="I158" s="28">
        <v>458</v>
      </c>
      <c r="J158" s="27"/>
      <c r="K158" s="28">
        <v>0</v>
      </c>
      <c r="L158" s="27"/>
      <c r="M158" s="28" t="s">
        <v>174</v>
      </c>
      <c r="N158" s="27"/>
      <c r="O158" s="5"/>
      <c r="P158" s="22"/>
      <c r="Q158" s="5"/>
      <c r="R158" s="14"/>
      <c r="S158" s="13"/>
      <c r="T158" s="13"/>
      <c r="U158" s="18"/>
      <c r="V158" s="22"/>
      <c r="W158" s="5"/>
      <c r="X158" s="30"/>
      <c r="Y158" s="16"/>
      <c r="Z158" s="30"/>
      <c r="AA158" s="5"/>
    </row>
    <row r="159" spans="2:27" x14ac:dyDescent="0.25">
      <c r="B159" s="2">
        <v>4885</v>
      </c>
      <c r="C159" s="2" t="s">
        <v>175</v>
      </c>
      <c r="E159" s="28" t="s">
        <v>31</v>
      </c>
      <c r="F159" s="27"/>
      <c r="G159" s="27"/>
      <c r="H159" s="27"/>
      <c r="I159" s="28">
        <v>4999</v>
      </c>
      <c r="J159" s="27"/>
      <c r="K159" s="28">
        <v>5000</v>
      </c>
      <c r="L159" s="27"/>
      <c r="M159" s="28">
        <v>1</v>
      </c>
      <c r="N159" s="27"/>
      <c r="O159" s="5"/>
      <c r="P159" s="22"/>
      <c r="Q159" s="5"/>
      <c r="R159" s="14"/>
      <c r="S159" s="13"/>
      <c r="T159" s="13"/>
      <c r="U159" s="18"/>
      <c r="V159" s="22"/>
      <c r="W159" s="5"/>
      <c r="X159" s="30"/>
      <c r="Y159" s="16"/>
      <c r="Z159" s="30"/>
      <c r="AA159" s="5"/>
    </row>
    <row r="160" spans="2:27" x14ac:dyDescent="0.25">
      <c r="B160" s="2">
        <v>4905</v>
      </c>
      <c r="C160" s="2" t="s">
        <v>176</v>
      </c>
      <c r="E160" s="28" t="s">
        <v>31</v>
      </c>
      <c r="F160" s="27"/>
      <c r="G160" s="27"/>
      <c r="H160" s="27"/>
      <c r="I160" s="28">
        <v>6813</v>
      </c>
      <c r="J160" s="27"/>
      <c r="K160" s="28">
        <v>10000</v>
      </c>
      <c r="L160" s="27"/>
      <c r="M160" s="28">
        <v>3187</v>
      </c>
      <c r="N160" s="27"/>
      <c r="O160" s="5"/>
      <c r="P160" s="22"/>
      <c r="Q160" s="5"/>
      <c r="R160" s="14"/>
      <c r="S160" s="13"/>
      <c r="T160" s="13"/>
      <c r="U160" s="18"/>
      <c r="V160" s="22"/>
      <c r="W160" s="5"/>
      <c r="X160" s="30"/>
      <c r="Y160" s="16"/>
      <c r="Z160" s="30"/>
      <c r="AA160" s="5"/>
    </row>
    <row r="161" spans="2:27" x14ac:dyDescent="0.25">
      <c r="B161" s="2">
        <v>4910</v>
      </c>
      <c r="C161" s="2" t="s">
        <v>177</v>
      </c>
      <c r="E161" s="28" t="s">
        <v>31</v>
      </c>
      <c r="F161" s="27"/>
      <c r="G161" s="27"/>
      <c r="H161" s="27"/>
      <c r="I161" s="28">
        <v>1377</v>
      </c>
      <c r="J161" s="27"/>
      <c r="K161" s="28">
        <v>0</v>
      </c>
      <c r="L161" s="27"/>
      <c r="M161" s="28" t="s">
        <v>178</v>
      </c>
      <c r="N161" s="27"/>
      <c r="O161" s="5"/>
      <c r="P161" s="22"/>
      <c r="Q161" s="5"/>
      <c r="R161" s="14"/>
      <c r="S161" s="13"/>
      <c r="T161" s="13">
        <v>28000</v>
      </c>
      <c r="U161" s="18"/>
      <c r="V161" s="22"/>
      <c r="W161" s="5"/>
      <c r="X161" s="30"/>
      <c r="Y161" s="16"/>
      <c r="Z161" s="30">
        <v>30000</v>
      </c>
      <c r="AA161" s="5"/>
    </row>
    <row r="162" spans="2:27" x14ac:dyDescent="0.25"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5"/>
      <c r="P162" s="22"/>
      <c r="Q162" s="5"/>
      <c r="R162" s="13"/>
      <c r="S162" s="13"/>
      <c r="T162" s="13"/>
      <c r="U162" s="18"/>
      <c r="V162" s="22"/>
      <c r="W162" s="5"/>
      <c r="X162" s="30"/>
      <c r="Y162" s="16"/>
      <c r="Z162" s="30"/>
      <c r="AA162" s="5"/>
    </row>
    <row r="163" spans="2:27" x14ac:dyDescent="0.25">
      <c r="B163" s="1">
        <v>270</v>
      </c>
      <c r="C163" s="1" t="s">
        <v>179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5"/>
      <c r="P163" s="22"/>
      <c r="Q163" s="5"/>
      <c r="R163" s="13"/>
      <c r="S163" s="13"/>
      <c r="T163" s="13"/>
      <c r="U163" s="18"/>
      <c r="V163" s="22"/>
      <c r="W163" s="5"/>
      <c r="X163" s="30"/>
      <c r="Y163" s="16"/>
      <c r="Z163" s="30"/>
      <c r="AA163" s="5"/>
    </row>
    <row r="164" spans="2:27" x14ac:dyDescent="0.25">
      <c r="B164" s="2">
        <v>4712</v>
      </c>
      <c r="C164" s="2" t="s">
        <v>180</v>
      </c>
      <c r="E164" s="28" t="s">
        <v>31</v>
      </c>
      <c r="F164" s="27"/>
      <c r="G164" s="27"/>
      <c r="H164" s="27"/>
      <c r="I164" s="28">
        <v>0</v>
      </c>
      <c r="J164" s="27"/>
      <c r="K164" s="28">
        <v>10000</v>
      </c>
      <c r="L164" s="27"/>
      <c r="M164" s="28">
        <v>10000</v>
      </c>
      <c r="N164" s="27"/>
      <c r="O164" s="5"/>
      <c r="P164" s="22">
        <v>10000</v>
      </c>
      <c r="Q164" s="5"/>
      <c r="R164" s="14"/>
      <c r="S164" s="13"/>
      <c r="T164" s="13">
        <v>0</v>
      </c>
      <c r="U164" s="18"/>
      <c r="V164" s="22"/>
      <c r="W164" s="5"/>
      <c r="X164" s="30"/>
      <c r="Y164" s="16"/>
      <c r="Z164" s="30">
        <v>0</v>
      </c>
      <c r="AA164" s="5"/>
    </row>
    <row r="165" spans="2:27" x14ac:dyDescent="0.25">
      <c r="B165" s="2">
        <v>4811</v>
      </c>
      <c r="C165" s="2" t="s">
        <v>181</v>
      </c>
      <c r="E165" s="28" t="s">
        <v>31</v>
      </c>
      <c r="F165" s="27"/>
      <c r="G165" s="27"/>
      <c r="H165" s="27"/>
      <c r="I165" s="28">
        <v>0</v>
      </c>
      <c r="J165" s="27"/>
      <c r="K165" s="28">
        <v>250</v>
      </c>
      <c r="L165" s="27"/>
      <c r="M165" s="28">
        <v>250</v>
      </c>
      <c r="N165" s="27"/>
      <c r="O165" s="5"/>
      <c r="P165" s="22"/>
      <c r="Q165" s="5"/>
      <c r="R165" s="14"/>
      <c r="S165" s="13"/>
      <c r="T165" s="13">
        <v>250</v>
      </c>
      <c r="U165" s="18"/>
      <c r="V165" s="22"/>
      <c r="W165" s="5"/>
      <c r="X165" s="30"/>
      <c r="Y165" s="16"/>
      <c r="Z165" s="30">
        <v>300</v>
      </c>
      <c r="AA165" s="5"/>
    </row>
    <row r="166" spans="2:27" x14ac:dyDescent="0.25">
      <c r="B166" s="2">
        <v>4867</v>
      </c>
      <c r="C166" s="2" t="s">
        <v>182</v>
      </c>
      <c r="E166" s="28" t="s">
        <v>31</v>
      </c>
      <c r="F166" s="27"/>
      <c r="G166" s="27"/>
      <c r="H166" s="27"/>
      <c r="I166" s="28">
        <v>5764</v>
      </c>
      <c r="J166" s="27"/>
      <c r="K166" s="28">
        <v>5000</v>
      </c>
      <c r="L166" s="27"/>
      <c r="M166" s="28" t="s">
        <v>183</v>
      </c>
      <c r="N166" s="27"/>
      <c r="O166" s="5"/>
      <c r="P166" s="22">
        <v>4500</v>
      </c>
      <c r="Q166" s="5"/>
      <c r="R166" s="14"/>
      <c r="S166" s="13"/>
      <c r="T166" s="13">
        <v>2000</v>
      </c>
      <c r="U166" s="18"/>
      <c r="V166" s="22"/>
      <c r="W166" s="5"/>
      <c r="X166" s="30"/>
      <c r="Y166" s="16"/>
      <c r="Z166" s="30"/>
      <c r="AA166" s="5"/>
    </row>
    <row r="167" spans="2:27" x14ac:dyDescent="0.25">
      <c r="B167" s="2"/>
      <c r="C167" s="2" t="s">
        <v>184</v>
      </c>
      <c r="E167" s="28"/>
      <c r="F167" s="27"/>
      <c r="G167" s="27"/>
      <c r="H167" s="27"/>
      <c r="I167" s="28"/>
      <c r="J167" s="27"/>
      <c r="K167" s="28"/>
      <c r="L167" s="27"/>
      <c r="M167" s="28"/>
      <c r="N167" s="27"/>
      <c r="O167" s="5"/>
      <c r="P167" s="22"/>
      <c r="Q167" s="5"/>
      <c r="R167" s="14"/>
      <c r="S167" s="13"/>
      <c r="T167" s="13">
        <v>5000</v>
      </c>
      <c r="U167" s="18"/>
      <c r="V167" s="22"/>
      <c r="W167" s="5"/>
      <c r="X167" s="30"/>
      <c r="Y167" s="16"/>
      <c r="Z167" s="30"/>
      <c r="AA167" s="5"/>
    </row>
    <row r="168" spans="2:27" x14ac:dyDescent="0.25">
      <c r="B168" s="2">
        <v>4901</v>
      </c>
      <c r="C168" s="2" t="s">
        <v>185</v>
      </c>
      <c r="E168" s="28" t="s">
        <v>31</v>
      </c>
      <c r="F168" s="27"/>
      <c r="G168" s="27"/>
      <c r="H168" s="27"/>
      <c r="I168" s="28">
        <v>875</v>
      </c>
      <c r="J168" s="27"/>
      <c r="K168" s="28">
        <v>2000</v>
      </c>
      <c r="L168" s="27"/>
      <c r="M168" s="28">
        <v>1125</v>
      </c>
      <c r="N168" s="27"/>
      <c r="O168" s="5"/>
      <c r="P168" s="22"/>
      <c r="Q168" s="5"/>
      <c r="R168" s="14"/>
      <c r="S168" s="13"/>
      <c r="T168" s="13">
        <v>1000</v>
      </c>
      <c r="U168" s="18"/>
      <c r="V168" s="22"/>
      <c r="W168" s="5"/>
      <c r="X168" s="30"/>
      <c r="Y168" s="16"/>
      <c r="Z168" s="30"/>
      <c r="AA168" s="5"/>
    </row>
    <row r="169" spans="2:27" x14ac:dyDescent="0.25">
      <c r="B169" s="2"/>
      <c r="C169" s="2" t="s">
        <v>186</v>
      </c>
      <c r="E169" s="28"/>
      <c r="F169" s="27"/>
      <c r="G169" s="27"/>
      <c r="H169" s="27"/>
      <c r="I169" s="28"/>
      <c r="J169" s="27"/>
      <c r="K169" s="28"/>
      <c r="L169" s="27"/>
      <c r="M169" s="28"/>
      <c r="N169" s="27"/>
      <c r="O169" s="5"/>
      <c r="P169" s="22">
        <v>23670</v>
      </c>
      <c r="Q169" s="5"/>
      <c r="R169" s="14"/>
      <c r="S169" s="13"/>
      <c r="T169" s="13">
        <v>0</v>
      </c>
      <c r="U169" s="18"/>
      <c r="V169" s="22"/>
      <c r="W169" s="5"/>
      <c r="X169" s="30"/>
      <c r="Y169" s="16"/>
      <c r="Z169" s="30"/>
      <c r="AA169" s="5"/>
    </row>
    <row r="170" spans="2:27" x14ac:dyDescent="0.25">
      <c r="B170" s="2"/>
      <c r="C170" s="2" t="s">
        <v>187</v>
      </c>
      <c r="E170" s="28"/>
      <c r="F170" s="27"/>
      <c r="G170" s="27"/>
      <c r="H170" s="27"/>
      <c r="I170" s="28"/>
      <c r="J170" s="27"/>
      <c r="K170" s="28"/>
      <c r="L170" s="27"/>
      <c r="M170" s="28"/>
      <c r="N170" s="27"/>
      <c r="O170" s="5"/>
      <c r="P170" s="22"/>
      <c r="Q170" s="5"/>
      <c r="R170" s="14"/>
      <c r="S170" s="13"/>
      <c r="T170" s="13">
        <v>0</v>
      </c>
      <c r="U170" s="18"/>
      <c r="V170" s="22"/>
      <c r="W170" s="5"/>
      <c r="X170" s="30"/>
      <c r="Y170" s="16"/>
      <c r="Z170" s="30"/>
      <c r="AA170" s="5"/>
    </row>
    <row r="171" spans="2:27" x14ac:dyDescent="0.25"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5"/>
      <c r="P171" s="22"/>
      <c r="Q171" s="5"/>
      <c r="R171" s="13"/>
      <c r="S171" s="13"/>
      <c r="T171" s="13"/>
      <c r="U171" s="18"/>
      <c r="V171" s="22"/>
      <c r="W171" s="5"/>
      <c r="X171" s="30"/>
      <c r="Y171" s="16"/>
      <c r="Z171" s="30"/>
      <c r="AA171" s="5"/>
    </row>
    <row r="172" spans="2:27" x14ac:dyDescent="0.25">
      <c r="B172" s="1">
        <v>275</v>
      </c>
      <c r="C172" s="1" t="s">
        <v>188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5"/>
      <c r="P172" s="22"/>
      <c r="Q172" s="5"/>
      <c r="R172" s="13"/>
      <c r="S172" s="13"/>
      <c r="T172" s="13"/>
      <c r="U172" s="18"/>
      <c r="V172" s="22"/>
      <c r="W172" s="5"/>
      <c r="X172" s="30"/>
      <c r="Y172" s="16"/>
      <c r="Z172" s="30"/>
      <c r="AA172" s="5"/>
    </row>
    <row r="173" spans="2:27" x14ac:dyDescent="0.25">
      <c r="B173" s="2">
        <v>1667</v>
      </c>
      <c r="C173" s="2" t="s">
        <v>189</v>
      </c>
      <c r="E173" s="28">
        <v>180</v>
      </c>
      <c r="F173" s="27"/>
      <c r="G173" s="28">
        <v>700</v>
      </c>
      <c r="H173" s="27"/>
      <c r="I173" s="27"/>
      <c r="J173" s="27"/>
      <c r="K173" s="27"/>
      <c r="L173" s="27"/>
      <c r="M173" s="28">
        <v>520</v>
      </c>
      <c r="N173" s="27"/>
      <c r="O173" s="5"/>
      <c r="P173" s="22"/>
      <c r="Q173" s="5"/>
      <c r="R173" s="13">
        <v>250</v>
      </c>
      <c r="S173" s="13"/>
      <c r="T173" s="13"/>
      <c r="U173" s="18"/>
      <c r="V173" s="22"/>
      <c r="W173" s="5"/>
      <c r="X173" s="30"/>
      <c r="Y173" s="16"/>
      <c r="Z173" s="30"/>
      <c r="AA173" s="5"/>
    </row>
    <row r="174" spans="2:27" x14ac:dyDescent="0.25"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5"/>
      <c r="P174" s="22"/>
      <c r="Q174" s="5"/>
      <c r="R174" s="13"/>
      <c r="S174" s="13"/>
      <c r="T174" s="13"/>
      <c r="U174" s="18"/>
      <c r="V174" s="22"/>
      <c r="W174" s="5"/>
      <c r="X174" s="30"/>
      <c r="Y174" s="16"/>
      <c r="Z174" s="30"/>
      <c r="AA174" s="5"/>
    </row>
    <row r="175" spans="2:27" x14ac:dyDescent="0.25">
      <c r="B175" s="2">
        <v>4273</v>
      </c>
      <c r="C175" s="2" t="s">
        <v>190</v>
      </c>
      <c r="E175" s="28" t="s">
        <v>31</v>
      </c>
      <c r="F175" s="27"/>
      <c r="G175" s="27"/>
      <c r="H175" s="27"/>
      <c r="I175" s="28">
        <v>0</v>
      </c>
      <c r="J175" s="27"/>
      <c r="K175" s="28">
        <v>3000</v>
      </c>
      <c r="L175" s="27"/>
      <c r="M175" s="28">
        <v>3000</v>
      </c>
      <c r="N175" s="27"/>
      <c r="O175" s="5"/>
      <c r="P175" s="22">
        <v>3000</v>
      </c>
      <c r="Q175" s="5"/>
      <c r="R175" s="14"/>
      <c r="S175" s="13"/>
      <c r="T175" s="13">
        <v>0</v>
      </c>
      <c r="U175" s="18"/>
      <c r="V175" s="22"/>
      <c r="W175" s="5"/>
      <c r="X175" s="30"/>
      <c r="Y175" s="16"/>
      <c r="Z175" s="30"/>
      <c r="AA175" s="5"/>
    </row>
    <row r="176" spans="2:27" x14ac:dyDescent="0.25">
      <c r="B176" s="2">
        <v>4274</v>
      </c>
      <c r="C176" s="2" t="s">
        <v>191</v>
      </c>
      <c r="E176" s="28" t="s">
        <v>31</v>
      </c>
      <c r="F176" s="27"/>
      <c r="G176" s="27"/>
      <c r="H176" s="27"/>
      <c r="I176" s="28">
        <v>658</v>
      </c>
      <c r="J176" s="27"/>
      <c r="K176" s="28">
        <v>700</v>
      </c>
      <c r="L176" s="27"/>
      <c r="M176" s="28">
        <v>42</v>
      </c>
      <c r="N176" s="27"/>
      <c r="O176" s="5"/>
      <c r="P176" s="22"/>
      <c r="Q176" s="5"/>
      <c r="R176" s="14"/>
      <c r="S176" s="13"/>
      <c r="T176" s="13">
        <v>3000</v>
      </c>
      <c r="U176" s="18"/>
      <c r="V176" s="22"/>
      <c r="W176" s="5"/>
      <c r="X176" s="30"/>
      <c r="Y176" s="16"/>
      <c r="Z176" s="30"/>
      <c r="AA176" s="5"/>
    </row>
    <row r="177" spans="2:27" x14ac:dyDescent="0.25">
      <c r="B177" s="2"/>
      <c r="C177" s="2" t="s">
        <v>192</v>
      </c>
      <c r="E177" s="28"/>
      <c r="F177" s="27"/>
      <c r="G177" s="27"/>
      <c r="H177" s="27"/>
      <c r="I177" s="28"/>
      <c r="J177" s="27"/>
      <c r="K177" s="28"/>
      <c r="L177" s="27"/>
      <c r="M177" s="28"/>
      <c r="N177" s="27"/>
      <c r="O177" s="5"/>
      <c r="P177" s="22">
        <v>10000</v>
      </c>
      <c r="Q177" s="5"/>
      <c r="R177" s="14"/>
      <c r="S177" s="13"/>
      <c r="T177" s="13">
        <v>0</v>
      </c>
      <c r="U177" s="18"/>
      <c r="V177" s="22"/>
      <c r="W177" s="5"/>
      <c r="X177" s="30"/>
      <c r="Y177" s="16"/>
      <c r="Z177" s="30"/>
      <c r="AA177" s="5"/>
    </row>
    <row r="178" spans="2:27" ht="30" x14ac:dyDescent="0.25">
      <c r="B178" s="2"/>
      <c r="C178" s="4" t="s">
        <v>193</v>
      </c>
      <c r="E178" s="28" t="s">
        <v>31</v>
      </c>
      <c r="F178" s="27"/>
      <c r="G178" s="27"/>
      <c r="H178" s="27"/>
      <c r="I178" s="28">
        <v>0</v>
      </c>
      <c r="J178" s="27"/>
      <c r="K178" s="28">
        <v>7500</v>
      </c>
      <c r="L178" s="27"/>
      <c r="M178" s="28">
        <v>7500</v>
      </c>
      <c r="N178" s="27">
        <v>4000</v>
      </c>
      <c r="O178" s="5"/>
      <c r="P178" s="22"/>
      <c r="Q178" s="5"/>
      <c r="R178" s="14"/>
      <c r="S178" s="13"/>
      <c r="T178" s="13">
        <v>5000</v>
      </c>
      <c r="U178" s="18"/>
      <c r="V178" s="22"/>
      <c r="W178" s="5"/>
      <c r="X178" s="30"/>
      <c r="Y178" s="16"/>
      <c r="Z178" s="30"/>
      <c r="AA178" s="5"/>
    </row>
    <row r="179" spans="2:27" ht="45" x14ac:dyDescent="0.25">
      <c r="B179" s="2"/>
      <c r="C179" s="4" t="s">
        <v>194</v>
      </c>
      <c r="E179" s="28"/>
      <c r="F179" s="27"/>
      <c r="G179" s="27"/>
      <c r="H179" s="27"/>
      <c r="I179" s="28"/>
      <c r="J179" s="27"/>
      <c r="K179" s="28"/>
      <c r="L179" s="27"/>
      <c r="M179" s="28"/>
      <c r="N179" s="27"/>
      <c r="O179" s="5"/>
      <c r="P179" s="22"/>
      <c r="Q179" s="5"/>
      <c r="R179" s="14"/>
      <c r="S179" s="13"/>
      <c r="T179" s="13">
        <v>2500</v>
      </c>
      <c r="U179" s="18"/>
      <c r="V179" s="22"/>
      <c r="W179" s="5"/>
      <c r="X179" s="30"/>
      <c r="Y179" s="16"/>
      <c r="Z179" s="30"/>
      <c r="AA179" s="5"/>
    </row>
    <row r="180" spans="2:27" ht="45" x14ac:dyDescent="0.25">
      <c r="B180" s="2"/>
      <c r="C180" s="4" t="s">
        <v>195</v>
      </c>
      <c r="E180" s="28"/>
      <c r="F180" s="27"/>
      <c r="G180" s="27"/>
      <c r="H180" s="27"/>
      <c r="I180" s="28"/>
      <c r="J180" s="27"/>
      <c r="K180" s="28"/>
      <c r="L180" s="27"/>
      <c r="M180" s="28"/>
      <c r="N180" s="27"/>
      <c r="O180" s="5"/>
      <c r="P180" s="22"/>
      <c r="Q180" s="5"/>
      <c r="R180" s="14"/>
      <c r="S180" s="13"/>
      <c r="T180" s="13">
        <v>4500</v>
      </c>
      <c r="U180" s="18"/>
      <c r="V180" s="22"/>
      <c r="W180" s="5"/>
      <c r="X180" s="30"/>
      <c r="Y180" s="16"/>
      <c r="Z180" s="30"/>
      <c r="AA180" s="5"/>
    </row>
    <row r="181" spans="2:27" x14ac:dyDescent="0.25">
      <c r="B181" s="2"/>
      <c r="C181" s="2" t="s">
        <v>196</v>
      </c>
      <c r="E181" s="28"/>
      <c r="F181" s="27"/>
      <c r="G181" s="27"/>
      <c r="H181" s="27"/>
      <c r="I181" s="28"/>
      <c r="J181" s="27"/>
      <c r="K181" s="28"/>
      <c r="L181" s="27"/>
      <c r="M181" s="28"/>
      <c r="N181" s="27"/>
      <c r="O181" s="5"/>
      <c r="P181" s="22">
        <v>3500</v>
      </c>
      <c r="Q181" s="5"/>
      <c r="R181" s="14"/>
      <c r="S181" s="13"/>
      <c r="T181" s="13">
        <v>0</v>
      </c>
      <c r="U181" s="18"/>
      <c r="V181" s="22"/>
      <c r="W181" s="5"/>
      <c r="X181" s="30"/>
      <c r="Y181" s="16"/>
      <c r="Z181" s="30"/>
      <c r="AA181" s="5"/>
    </row>
    <row r="182" spans="2:27" x14ac:dyDescent="0.2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5"/>
      <c r="P182" s="22"/>
      <c r="Q182" s="5"/>
      <c r="R182" s="13"/>
      <c r="S182" s="13"/>
      <c r="T182" s="13"/>
      <c r="U182" s="18"/>
      <c r="V182" s="22"/>
      <c r="W182" s="5"/>
      <c r="X182" s="30"/>
      <c r="Y182" s="16"/>
      <c r="Z182" s="30"/>
      <c r="AA182" s="5"/>
    </row>
    <row r="183" spans="2:27" x14ac:dyDescent="0.25">
      <c r="B183" s="1">
        <v>280</v>
      </c>
      <c r="C183" s="1" t="s">
        <v>197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5"/>
      <c r="P183" s="22"/>
      <c r="Q183" s="5"/>
      <c r="R183" s="13"/>
      <c r="S183" s="13"/>
      <c r="T183" s="13"/>
      <c r="U183" s="18"/>
      <c r="V183" s="22"/>
      <c r="W183" s="5"/>
      <c r="X183" s="30"/>
      <c r="Y183" s="16"/>
      <c r="Z183" s="30"/>
      <c r="AA183" s="5"/>
    </row>
    <row r="184" spans="2:27" x14ac:dyDescent="0.25"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P184" s="21"/>
      <c r="R184" s="10"/>
      <c r="S184" s="10"/>
      <c r="T184" s="10"/>
      <c r="V184" s="22"/>
      <c r="W184" s="5"/>
      <c r="X184" s="30"/>
      <c r="Y184" s="16"/>
      <c r="Z184" s="30"/>
      <c r="AA184" s="5"/>
    </row>
    <row r="185" spans="2:27" x14ac:dyDescent="0.25">
      <c r="B185" s="2">
        <v>4815</v>
      </c>
      <c r="C185" s="2" t="s">
        <v>198</v>
      </c>
      <c r="E185" s="28" t="s">
        <v>31</v>
      </c>
      <c r="F185" s="27"/>
      <c r="G185" s="27"/>
      <c r="H185" s="27"/>
      <c r="I185" s="28">
        <v>18</v>
      </c>
      <c r="J185" s="27"/>
      <c r="K185" s="28">
        <v>15000</v>
      </c>
      <c r="L185" s="27"/>
      <c r="M185" s="28">
        <v>14982</v>
      </c>
      <c r="N185" s="27"/>
      <c r="O185" s="5"/>
      <c r="P185" s="22"/>
      <c r="Q185" s="5"/>
      <c r="R185" s="14"/>
      <c r="S185" s="13"/>
      <c r="T185" s="13">
        <v>0</v>
      </c>
      <c r="U185" s="18"/>
      <c r="V185" s="22"/>
      <c r="W185" s="5"/>
      <c r="X185" s="30"/>
      <c r="Y185" s="16"/>
      <c r="Z185" s="30"/>
      <c r="AA185" s="5"/>
    </row>
    <row r="186" spans="2:27" x14ac:dyDescent="0.25">
      <c r="B186" s="2">
        <v>4825</v>
      </c>
      <c r="C186" s="2" t="s">
        <v>199</v>
      </c>
      <c r="E186" s="28" t="s">
        <v>31</v>
      </c>
      <c r="F186" s="27"/>
      <c r="G186" s="27"/>
      <c r="H186" s="27"/>
      <c r="I186" s="28">
        <v>2873</v>
      </c>
      <c r="J186" s="27"/>
      <c r="K186" s="28">
        <v>3500</v>
      </c>
      <c r="L186" s="27"/>
      <c r="M186" s="28">
        <v>627</v>
      </c>
      <c r="N186" s="27"/>
      <c r="O186" s="5"/>
      <c r="P186" s="22">
        <v>2000</v>
      </c>
      <c r="Q186" s="5"/>
      <c r="R186" s="14"/>
      <c r="S186" s="13"/>
      <c r="T186" s="13">
        <v>3500</v>
      </c>
      <c r="U186" s="18"/>
      <c r="V186" s="22"/>
      <c r="W186" s="5"/>
      <c r="X186" s="30"/>
      <c r="Y186" s="16"/>
      <c r="Z186" s="30"/>
      <c r="AA186" s="5"/>
    </row>
    <row r="187" spans="2:27" x14ac:dyDescent="0.25"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5"/>
      <c r="P187" s="22"/>
      <c r="Q187" s="5"/>
      <c r="R187" s="13"/>
      <c r="S187" s="13"/>
      <c r="T187" s="13"/>
      <c r="U187" s="18"/>
      <c r="V187" s="22"/>
      <c r="W187" s="5"/>
      <c r="X187" s="30"/>
      <c r="Y187" s="16"/>
      <c r="Z187" s="30"/>
      <c r="AA187" s="5"/>
    </row>
    <row r="188" spans="2:27" x14ac:dyDescent="0.25">
      <c r="B188" s="1">
        <v>290</v>
      </c>
      <c r="C188" s="1" t="s">
        <v>200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5"/>
      <c r="P188" s="22"/>
      <c r="Q188" s="5"/>
      <c r="R188" s="13"/>
      <c r="S188" s="13"/>
      <c r="T188" s="13"/>
      <c r="U188" s="18"/>
      <c r="V188" s="22"/>
      <c r="W188" s="5"/>
      <c r="X188" s="30"/>
      <c r="Y188" s="16"/>
      <c r="Z188" s="30"/>
      <c r="AA188" s="5"/>
    </row>
    <row r="189" spans="2:27" x14ac:dyDescent="0.25">
      <c r="B189" s="2">
        <v>1310</v>
      </c>
      <c r="C189" s="2" t="s">
        <v>201</v>
      </c>
      <c r="E189" s="28">
        <v>3643</v>
      </c>
      <c r="F189" s="27"/>
      <c r="G189" s="28">
        <v>3600</v>
      </c>
      <c r="H189" s="27"/>
      <c r="I189" s="27"/>
      <c r="J189" s="27"/>
      <c r="K189" s="27"/>
      <c r="L189" s="27"/>
      <c r="M189" s="28">
        <v>3558</v>
      </c>
      <c r="N189" s="27"/>
      <c r="O189" s="5"/>
      <c r="P189" s="22"/>
      <c r="Q189" s="5"/>
      <c r="R189" s="13">
        <v>3650</v>
      </c>
      <c r="S189" s="13"/>
      <c r="T189" s="13"/>
      <c r="U189" s="18"/>
      <c r="V189" s="22"/>
      <c r="W189" s="5"/>
      <c r="X189" s="30"/>
      <c r="Y189" s="16"/>
      <c r="Z189" s="30"/>
      <c r="AA189" s="5"/>
    </row>
    <row r="190" spans="2:27" x14ac:dyDescent="0.25"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5"/>
      <c r="P190" s="22"/>
      <c r="Q190" s="5"/>
      <c r="R190" s="13"/>
      <c r="S190" s="13"/>
      <c r="T190" s="13"/>
      <c r="U190" s="18"/>
      <c r="V190" s="22"/>
      <c r="W190" s="5"/>
      <c r="X190" s="30"/>
      <c r="Y190" s="16"/>
      <c r="Z190" s="30"/>
      <c r="AA190" s="5"/>
    </row>
    <row r="191" spans="2:27" x14ac:dyDescent="0.25">
      <c r="B191" s="2">
        <v>4200</v>
      </c>
      <c r="C191" s="2" t="s">
        <v>78</v>
      </c>
      <c r="E191" s="28" t="s">
        <v>31</v>
      </c>
      <c r="F191" s="27"/>
      <c r="G191" s="27"/>
      <c r="H191" s="27"/>
      <c r="I191" s="28">
        <v>2682</v>
      </c>
      <c r="J191" s="27"/>
      <c r="K191" s="28">
        <v>4000</v>
      </c>
      <c r="L191" s="27"/>
      <c r="M191" s="28">
        <v>1318</v>
      </c>
      <c r="N191" s="27"/>
      <c r="O191" s="5"/>
      <c r="P191" s="22"/>
      <c r="Q191" s="5"/>
      <c r="R191" s="14"/>
      <c r="S191" s="13"/>
      <c r="T191" s="13">
        <v>4000</v>
      </c>
      <c r="U191" s="18"/>
      <c r="V191" s="22"/>
      <c r="W191" s="5"/>
      <c r="X191" s="30"/>
      <c r="Y191" s="16"/>
      <c r="Z191" s="30">
        <v>4000</v>
      </c>
      <c r="AA191" s="5"/>
    </row>
    <row r="192" spans="2:27" x14ac:dyDescent="0.25">
      <c r="B192" s="2">
        <v>4205</v>
      </c>
      <c r="C192" s="2" t="s">
        <v>79</v>
      </c>
      <c r="E192" s="28" t="s">
        <v>31</v>
      </c>
      <c r="F192" s="27"/>
      <c r="G192" s="27"/>
      <c r="H192" s="27"/>
      <c r="I192" s="28">
        <v>10383</v>
      </c>
      <c r="J192" s="27"/>
      <c r="K192" s="28">
        <v>7471</v>
      </c>
      <c r="L192" s="27"/>
      <c r="M192" s="28" t="s">
        <v>202</v>
      </c>
      <c r="N192" s="27"/>
      <c r="O192" s="5"/>
      <c r="P192" s="22"/>
      <c r="Q192" s="5"/>
      <c r="R192" s="14"/>
      <c r="S192" s="13"/>
      <c r="T192" s="13">
        <v>12000</v>
      </c>
      <c r="U192" s="18"/>
      <c r="V192" s="22"/>
      <c r="W192" s="5"/>
      <c r="X192" s="30"/>
      <c r="Y192" s="16"/>
      <c r="Z192" s="30">
        <v>12000</v>
      </c>
      <c r="AA192" s="5"/>
    </row>
    <row r="193" spans="2:27" x14ac:dyDescent="0.25">
      <c r="B193" s="2">
        <v>4210</v>
      </c>
      <c r="C193" s="2" t="s">
        <v>81</v>
      </c>
      <c r="E193" s="28" t="s">
        <v>31</v>
      </c>
      <c r="F193" s="27"/>
      <c r="G193" s="27"/>
      <c r="H193" s="27"/>
      <c r="I193" s="28">
        <v>744</v>
      </c>
      <c r="J193" s="27"/>
      <c r="K193" s="28">
        <v>1200</v>
      </c>
      <c r="L193" s="27"/>
      <c r="M193" s="28">
        <v>456</v>
      </c>
      <c r="N193" s="27"/>
      <c r="O193" s="5"/>
      <c r="P193" s="22"/>
      <c r="Q193" s="5"/>
      <c r="R193" s="14"/>
      <c r="S193" s="13"/>
      <c r="T193" s="13">
        <v>1200</v>
      </c>
      <c r="U193" s="18"/>
      <c r="V193" s="22"/>
      <c r="W193" s="5"/>
      <c r="X193" s="30"/>
      <c r="Y193" s="16"/>
      <c r="Z193" s="30">
        <v>1200</v>
      </c>
      <c r="AA193" s="5"/>
    </row>
    <row r="194" spans="2:27" x14ac:dyDescent="0.25">
      <c r="B194" s="2">
        <v>4215</v>
      </c>
      <c r="C194" s="2" t="s">
        <v>82</v>
      </c>
      <c r="E194" s="28" t="s">
        <v>31</v>
      </c>
      <c r="F194" s="27"/>
      <c r="G194" s="27"/>
      <c r="H194" s="27"/>
      <c r="I194" s="28">
        <v>1165</v>
      </c>
      <c r="J194" s="27"/>
      <c r="K194" s="28">
        <v>1600</v>
      </c>
      <c r="L194" s="27"/>
      <c r="M194" s="28">
        <v>435</v>
      </c>
      <c r="N194" s="27"/>
      <c r="O194" s="5"/>
      <c r="P194" s="22"/>
      <c r="Q194" s="5"/>
      <c r="R194" s="14"/>
      <c r="S194" s="13"/>
      <c r="T194" s="13">
        <v>1600</v>
      </c>
      <c r="U194" s="18"/>
      <c r="V194" s="22"/>
      <c r="W194" s="5"/>
      <c r="X194" s="30"/>
      <c r="Y194" s="16"/>
      <c r="Z194" s="30">
        <v>1600</v>
      </c>
      <c r="AA194" s="5"/>
    </row>
    <row r="195" spans="2:27" x14ac:dyDescent="0.25">
      <c r="B195" s="2">
        <v>4237</v>
      </c>
      <c r="C195" s="2" t="s">
        <v>203</v>
      </c>
      <c r="E195" s="28" t="s">
        <v>31</v>
      </c>
      <c r="F195" s="27"/>
      <c r="G195" s="27"/>
      <c r="H195" s="27"/>
      <c r="I195" s="28">
        <v>254</v>
      </c>
      <c r="J195" s="27"/>
      <c r="K195" s="28">
        <v>500</v>
      </c>
      <c r="L195" s="27"/>
      <c r="M195" s="28">
        <v>246</v>
      </c>
      <c r="N195" s="27"/>
      <c r="O195" s="5"/>
      <c r="P195" s="22"/>
      <c r="Q195" s="5"/>
      <c r="R195" s="14"/>
      <c r="S195" s="13"/>
      <c r="T195" s="13">
        <v>500</v>
      </c>
      <c r="U195" s="18"/>
      <c r="V195" s="22"/>
      <c r="W195" s="5"/>
      <c r="X195" s="30"/>
      <c r="Y195" s="16"/>
      <c r="Z195" s="30">
        <v>500</v>
      </c>
      <c r="AA195" s="5"/>
    </row>
    <row r="196" spans="2:27" x14ac:dyDescent="0.25">
      <c r="B196" s="2">
        <v>4290</v>
      </c>
      <c r="C196" s="2" t="s">
        <v>204</v>
      </c>
      <c r="E196" s="28" t="s">
        <v>31</v>
      </c>
      <c r="F196" s="27"/>
      <c r="G196" s="27"/>
      <c r="H196" s="27"/>
      <c r="I196" s="28">
        <v>21747</v>
      </c>
      <c r="J196" s="27"/>
      <c r="K196" s="28">
        <v>43500</v>
      </c>
      <c r="L196" s="27"/>
      <c r="M196" s="28">
        <v>21753</v>
      </c>
      <c r="N196" s="27"/>
      <c r="O196" s="5"/>
      <c r="P196" s="22"/>
      <c r="Q196" s="5"/>
      <c r="R196" s="14"/>
      <c r="S196" s="13"/>
      <c r="T196" s="13">
        <v>43500</v>
      </c>
      <c r="U196" s="18"/>
      <c r="V196" s="22"/>
      <c r="W196" s="5"/>
      <c r="X196" s="30"/>
      <c r="Y196" s="16"/>
      <c r="Z196" s="30">
        <v>43500</v>
      </c>
      <c r="AA196" s="5"/>
    </row>
    <row r="197" spans="2:27" x14ac:dyDescent="0.25">
      <c r="B197" s="2">
        <v>4305</v>
      </c>
      <c r="C197" s="2" t="s">
        <v>84</v>
      </c>
      <c r="E197" s="28" t="s">
        <v>31</v>
      </c>
      <c r="F197" s="27"/>
      <c r="G197" s="27"/>
      <c r="H197" s="27"/>
      <c r="I197" s="28">
        <v>151</v>
      </c>
      <c r="J197" s="27"/>
      <c r="K197" s="28">
        <v>2500</v>
      </c>
      <c r="L197" s="27"/>
      <c r="M197" s="28">
        <v>2349</v>
      </c>
      <c r="N197" s="27"/>
      <c r="O197" s="5"/>
      <c r="P197" s="22"/>
      <c r="Q197" s="5"/>
      <c r="R197" s="14"/>
      <c r="S197" s="13"/>
      <c r="T197" s="13">
        <v>2500</v>
      </c>
      <c r="U197" s="18"/>
      <c r="V197" s="22"/>
      <c r="W197" s="5"/>
      <c r="X197" s="30"/>
      <c r="Y197" s="16"/>
      <c r="Z197" s="30">
        <v>2500</v>
      </c>
      <c r="AA197" s="5"/>
    </row>
    <row r="198" spans="2:27" x14ac:dyDescent="0.25">
      <c r="B198" s="2">
        <v>4306</v>
      </c>
      <c r="C198" s="2" t="s">
        <v>85</v>
      </c>
      <c r="E198" s="28" t="s">
        <v>31</v>
      </c>
      <c r="F198" s="27"/>
      <c r="G198" s="27"/>
      <c r="H198" s="27"/>
      <c r="I198" s="28">
        <v>865</v>
      </c>
      <c r="J198" s="27"/>
      <c r="K198" s="28">
        <v>1000</v>
      </c>
      <c r="L198" s="27"/>
      <c r="M198" s="28">
        <v>135</v>
      </c>
      <c r="N198" s="27"/>
      <c r="O198" s="5"/>
      <c r="P198" s="22"/>
      <c r="Q198" s="5"/>
      <c r="R198" s="14"/>
      <c r="S198" s="13"/>
      <c r="T198" s="13">
        <v>1000</v>
      </c>
      <c r="U198" s="18"/>
      <c r="V198" s="22"/>
      <c r="W198" s="5"/>
      <c r="X198" s="30"/>
      <c r="Y198" s="16"/>
      <c r="Z198" s="30">
        <v>1000</v>
      </c>
      <c r="AA198" s="5"/>
    </row>
    <row r="199" spans="2:27" x14ac:dyDescent="0.25">
      <c r="B199" s="2">
        <v>4310</v>
      </c>
      <c r="C199" s="2" t="s">
        <v>86</v>
      </c>
      <c r="E199" s="28" t="s">
        <v>31</v>
      </c>
      <c r="F199" s="27"/>
      <c r="G199" s="27"/>
      <c r="H199" s="27"/>
      <c r="I199" s="28">
        <v>540</v>
      </c>
      <c r="J199" s="27"/>
      <c r="K199" s="28">
        <v>600</v>
      </c>
      <c r="L199" s="27"/>
      <c r="M199" s="28">
        <v>60</v>
      </c>
      <c r="N199" s="27"/>
      <c r="O199" s="5"/>
      <c r="P199" s="22"/>
      <c r="Q199" s="5"/>
      <c r="R199" s="14"/>
      <c r="S199" s="13"/>
      <c r="T199" s="13">
        <v>1000</v>
      </c>
      <c r="U199" s="18"/>
      <c r="V199" s="22"/>
      <c r="W199" s="5"/>
      <c r="X199" s="30"/>
      <c r="Y199" s="16"/>
      <c r="Z199" s="30">
        <v>1000</v>
      </c>
      <c r="AA199" s="5"/>
    </row>
    <row r="200" spans="2:27" x14ac:dyDescent="0.25">
      <c r="B200" s="2">
        <v>4326</v>
      </c>
      <c r="C200" s="2" t="s">
        <v>205</v>
      </c>
      <c r="E200" s="28" t="s">
        <v>31</v>
      </c>
      <c r="F200" s="27"/>
      <c r="G200" s="27"/>
      <c r="H200" s="27"/>
      <c r="I200" s="28">
        <v>422</v>
      </c>
      <c r="J200" s="27"/>
      <c r="K200" s="28">
        <v>1000</v>
      </c>
      <c r="L200" s="27"/>
      <c r="M200" s="28">
        <v>578</v>
      </c>
      <c r="N200" s="27"/>
      <c r="O200" s="5"/>
      <c r="P200" s="22"/>
      <c r="Q200" s="5"/>
      <c r="R200" s="14"/>
      <c r="S200" s="13"/>
      <c r="T200" s="13">
        <v>1000</v>
      </c>
      <c r="U200" s="18"/>
      <c r="V200" s="22"/>
      <c r="W200" s="5"/>
      <c r="X200" s="30"/>
      <c r="Y200" s="16"/>
      <c r="Z200" s="30">
        <v>1000</v>
      </c>
      <c r="AA200" s="5"/>
    </row>
    <row r="201" spans="2:27" x14ac:dyDescent="0.25"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5"/>
      <c r="P201" s="22"/>
      <c r="Q201" s="5"/>
      <c r="R201" s="13"/>
      <c r="S201" s="13"/>
      <c r="T201" s="13"/>
      <c r="U201" s="18"/>
      <c r="V201" s="22"/>
      <c r="W201" s="5"/>
      <c r="X201" s="30"/>
      <c r="Y201" s="16"/>
      <c r="Z201" s="30"/>
      <c r="AA201" s="5"/>
    </row>
    <row r="202" spans="2:27" x14ac:dyDescent="0.25"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5"/>
      <c r="P202" s="22"/>
      <c r="Q202" s="5"/>
      <c r="R202" s="13"/>
      <c r="S202" s="13"/>
      <c r="T202" s="13"/>
      <c r="U202" s="18"/>
      <c r="V202" s="22"/>
      <c r="W202" s="5"/>
      <c r="X202" s="30"/>
      <c r="Y202" s="16"/>
      <c r="Z202" s="30"/>
      <c r="AA202" s="5"/>
    </row>
    <row r="203" spans="2:27" x14ac:dyDescent="0.25"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5"/>
      <c r="P203" s="22">
        <f>SUM(P8:P202)</f>
        <v>224880</v>
      </c>
      <c r="Q203" s="5"/>
      <c r="R203" s="13">
        <f>SUM(R8:R202)</f>
        <v>836260</v>
      </c>
      <c r="S203" s="13"/>
      <c r="T203" s="13">
        <f>SUM(T8:T202)</f>
        <v>836260</v>
      </c>
      <c r="U203" s="18"/>
      <c r="V203" s="22"/>
      <c r="W203" s="5"/>
      <c r="X203" s="30"/>
      <c r="Y203" s="16"/>
      <c r="Z203" s="30">
        <f>SUM(Z8:Z202)</f>
        <v>574860</v>
      </c>
      <c r="AA203" s="5"/>
    </row>
    <row r="204" spans="2:27" x14ac:dyDescent="0.25">
      <c r="V204" s="5"/>
      <c r="W204" s="5"/>
      <c r="X204" s="5"/>
      <c r="Y204" s="5"/>
      <c r="Z204" s="5"/>
      <c r="AA204" s="5"/>
    </row>
    <row r="206" spans="2:27" x14ac:dyDescent="0.25">
      <c r="T206" s="7">
        <f>SUM(R203-T203)</f>
        <v>0</v>
      </c>
      <c r="U206" s="7"/>
      <c r="V206" s="7"/>
    </row>
    <row r="207" spans="2:27" x14ac:dyDescent="0.25">
      <c r="C207" t="s">
        <v>206</v>
      </c>
      <c r="E207" s="33">
        <v>7387.71</v>
      </c>
      <c r="F207" s="26"/>
      <c r="G207" s="25"/>
      <c r="H207" s="26"/>
      <c r="I207" s="25"/>
      <c r="J207" s="26"/>
      <c r="K207" s="25"/>
      <c r="L207" s="26"/>
      <c r="M207" s="25"/>
      <c r="N207" s="25"/>
      <c r="P207" s="21"/>
      <c r="R207" s="12">
        <v>7450.97</v>
      </c>
      <c r="S207" s="10"/>
      <c r="T207" s="10"/>
      <c r="V207" s="21"/>
      <c r="X207" s="16"/>
      <c r="Y207" s="16"/>
      <c r="Z207" s="16"/>
    </row>
    <row r="208" spans="2:27" x14ac:dyDescent="0.25">
      <c r="C208" t="s">
        <v>209</v>
      </c>
      <c r="E208" s="33">
        <v>90.23</v>
      </c>
      <c r="F208" s="26"/>
      <c r="G208" s="25"/>
      <c r="H208" s="26"/>
      <c r="I208" s="25"/>
      <c r="J208" s="26"/>
      <c r="K208" s="25"/>
      <c r="L208" s="26"/>
      <c r="M208" s="25"/>
      <c r="N208" s="25"/>
      <c r="P208" s="21"/>
      <c r="R208" s="34">
        <f>SUM(R9/R207)</f>
        <v>104.11530310818591</v>
      </c>
      <c r="S208" s="10"/>
      <c r="T208" s="10"/>
      <c r="V208" s="21"/>
      <c r="X208" s="16"/>
      <c r="Y208" s="16"/>
      <c r="Z208" s="16"/>
    </row>
    <row r="209" spans="3:18" x14ac:dyDescent="0.25">
      <c r="C209" s="31"/>
      <c r="E209" s="31">
        <v>1.74</v>
      </c>
      <c r="R209" s="35">
        <f>SUM(R208/52)</f>
        <v>2.0022173674651138</v>
      </c>
    </row>
    <row r="211" spans="3:18" x14ac:dyDescent="0.25">
      <c r="E211" s="32"/>
    </row>
  </sheetData>
  <mergeCells count="7">
    <mergeCell ref="AC17:AH32"/>
    <mergeCell ref="C27:C28"/>
    <mergeCell ref="E1:N1"/>
    <mergeCell ref="R1:T1"/>
    <mergeCell ref="X1:Z1"/>
    <mergeCell ref="E2:G2"/>
    <mergeCell ref="I2:K2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5177-4D73-4531-B4E8-A49B4DC7306C}">
  <sheetPr>
    <tabColor rgb="FF92D050"/>
  </sheetPr>
  <dimension ref="A3:J19"/>
  <sheetViews>
    <sheetView workbookViewId="0">
      <selection activeCell="C5" sqref="C5:D5"/>
    </sheetView>
  </sheetViews>
  <sheetFormatPr defaultColWidth="8.85546875" defaultRowHeight="14.25" x14ac:dyDescent="0.2"/>
  <cols>
    <col min="1" max="11" width="14.28515625" style="49" customWidth="1"/>
    <col min="12" max="16384" width="8.85546875" style="49"/>
  </cols>
  <sheetData>
    <row r="3" spans="1:10" x14ac:dyDescent="0.2">
      <c r="A3" s="45" t="s">
        <v>264</v>
      </c>
      <c r="B3" s="46"/>
      <c r="C3" s="47" t="s">
        <v>265</v>
      </c>
      <c r="D3" s="48"/>
    </row>
    <row r="5" spans="1:10" x14ac:dyDescent="0.2">
      <c r="A5" s="45" t="s">
        <v>266</v>
      </c>
      <c r="B5" s="50"/>
      <c r="C5" s="51">
        <f>('15%'!R9)</f>
        <v>775760</v>
      </c>
      <c r="D5" s="52"/>
    </row>
    <row r="7" spans="1:10" x14ac:dyDescent="0.2">
      <c r="A7" s="45" t="s">
        <v>267</v>
      </c>
      <c r="B7" s="50"/>
      <c r="C7" s="53">
        <f>SUMIF([1]Data!A5:A42,C3,[1]Data!B5:B43)</f>
        <v>7387.56</v>
      </c>
      <c r="D7" s="54"/>
    </row>
    <row r="8" spans="1:10" x14ac:dyDescent="0.2">
      <c r="A8" s="45" t="s">
        <v>268</v>
      </c>
      <c r="B8" s="50"/>
      <c r="C8" s="53">
        <f>SUMIF([1]Data!A5:A42,C3,[1]Data!C5:C43)</f>
        <v>7450.97</v>
      </c>
      <c r="D8" s="54"/>
    </row>
    <row r="9" spans="1:10" x14ac:dyDescent="0.2">
      <c r="A9" s="45" t="s">
        <v>269</v>
      </c>
      <c r="B9" s="50"/>
      <c r="C9" s="55">
        <f>IF(C8=0,0,(C8-C7)/C7)</f>
        <v>8.5833482232293007E-3</v>
      </c>
      <c r="D9" s="56"/>
    </row>
    <row r="10" spans="1:10" x14ac:dyDescent="0.2">
      <c r="C10" s="57"/>
      <c r="D10" s="57"/>
    </row>
    <row r="12" spans="1:10" ht="75" x14ac:dyDescent="0.2">
      <c r="C12" s="58" t="s">
        <v>270</v>
      </c>
      <c r="D12" s="58" t="s">
        <v>271</v>
      </c>
      <c r="E12" s="58" t="s">
        <v>272</v>
      </c>
      <c r="F12" s="58" t="s">
        <v>273</v>
      </c>
      <c r="G12" s="58" t="s">
        <v>274</v>
      </c>
      <c r="H12" s="59"/>
    </row>
    <row r="13" spans="1:10" ht="22.9" customHeight="1" x14ac:dyDescent="0.2">
      <c r="C13" s="60">
        <f>SUMIF([1]Data!A5:A42,C3,[1]Data!D5:D43)</f>
        <v>666741</v>
      </c>
      <c r="D13" s="61">
        <f>IFERROR(VLOOKUP(C3,[1]Data!A:D,4,FALSE)/VLOOKUP(C3,[1]Data!A:B,2,FALSE),0)</f>
        <v>90.251855822490782</v>
      </c>
      <c r="E13" s="61">
        <f>IFERROR(C5/VLOOKUP(C3,[1]Data!A:C,3,FALSE),0)</f>
        <v>104.11530310818591</v>
      </c>
      <c r="F13" s="61">
        <f>IF(E13=0,0,E13-D13)</f>
        <v>13.863447285695131</v>
      </c>
      <c r="G13" s="62">
        <f>IF(F13=0,"-     ",F13/D13)</f>
        <v>0.15360844560318013</v>
      </c>
    </row>
    <row r="16" spans="1:10" ht="15" x14ac:dyDescent="0.25">
      <c r="A16" s="63"/>
      <c r="B16" s="64"/>
      <c r="C16" s="65" t="s">
        <v>275</v>
      </c>
      <c r="D16" s="65" t="s">
        <v>276</v>
      </c>
      <c r="E16" s="65" t="s">
        <v>277</v>
      </c>
      <c r="F16" s="65" t="s">
        <v>209</v>
      </c>
      <c r="G16" s="65" t="s">
        <v>278</v>
      </c>
      <c r="H16" s="65" t="s">
        <v>279</v>
      </c>
      <c r="I16" s="65" t="s">
        <v>280</v>
      </c>
      <c r="J16" s="65" t="s">
        <v>281</v>
      </c>
    </row>
    <row r="17" spans="1:10" x14ac:dyDescent="0.2">
      <c r="A17" s="45" t="s">
        <v>282</v>
      </c>
      <c r="B17" s="50"/>
      <c r="C17" s="66">
        <f>F17/9*6</f>
        <v>60.167903881660521</v>
      </c>
      <c r="D17" s="66">
        <f>F17/9*7</f>
        <v>70.195887861937265</v>
      </c>
      <c r="E17" s="66">
        <f>F17/9*8</f>
        <v>80.223871842214024</v>
      </c>
      <c r="F17" s="66">
        <f>D13</f>
        <v>90.251855822490782</v>
      </c>
      <c r="G17" s="66">
        <f>F17/9*11</f>
        <v>110.30782378304428</v>
      </c>
      <c r="H17" s="66">
        <f>F17/9*13</f>
        <v>130.3637917435978</v>
      </c>
      <c r="I17" s="66">
        <f>F17/9*15</f>
        <v>150.41975970415129</v>
      </c>
      <c r="J17" s="66">
        <f>F17/9*18</f>
        <v>180.50371164498156</v>
      </c>
    </row>
    <row r="18" spans="1:10" x14ac:dyDescent="0.2">
      <c r="A18" s="45" t="s">
        <v>283</v>
      </c>
      <c r="B18" s="50"/>
      <c r="C18" s="66">
        <f>F18/9*6</f>
        <v>69.410202072123937</v>
      </c>
      <c r="D18" s="66">
        <f>F18/9*7</f>
        <v>80.978569084144596</v>
      </c>
      <c r="E18" s="66">
        <f>F18/9*8</f>
        <v>92.546936096165254</v>
      </c>
      <c r="F18" s="66">
        <f>E13</f>
        <v>104.11530310818591</v>
      </c>
      <c r="G18" s="66">
        <f>F18/9*11</f>
        <v>127.25203713222723</v>
      </c>
      <c r="H18" s="66">
        <f>F18/9*13</f>
        <v>150.38877115626855</v>
      </c>
      <c r="I18" s="66">
        <f>F18/9*15</f>
        <v>173.52550518030986</v>
      </c>
      <c r="J18" s="66">
        <f>F18/9*18</f>
        <v>208.23060621637183</v>
      </c>
    </row>
    <row r="19" spans="1:10" x14ac:dyDescent="0.2">
      <c r="A19" s="45" t="s">
        <v>284</v>
      </c>
      <c r="B19" s="50"/>
      <c r="C19" s="67">
        <f>IF(C18=0,0,C18-C17)</f>
        <v>9.2422981904634156</v>
      </c>
      <c r="D19" s="67">
        <f t="shared" ref="D19:J19" si="0">IF(D18=0,0,D18-D17)</f>
        <v>10.78268122220733</v>
      </c>
      <c r="E19" s="67">
        <f t="shared" si="0"/>
        <v>12.32306425395123</v>
      </c>
      <c r="F19" s="67">
        <f t="shared" si="0"/>
        <v>13.863447285695131</v>
      </c>
      <c r="G19" s="67">
        <f t="shared" si="0"/>
        <v>16.944213349182945</v>
      </c>
      <c r="H19" s="67">
        <f t="shared" si="0"/>
        <v>20.024979412670746</v>
      </c>
      <c r="I19" s="67">
        <f t="shared" si="0"/>
        <v>23.105745476158575</v>
      </c>
      <c r="J19" s="67">
        <f t="shared" si="0"/>
        <v>27.726894571390261</v>
      </c>
    </row>
  </sheetData>
  <sheetProtection algorithmName="SHA-512" hashValue="/uDbAU0PaOKujgueNJGz1xDaIPbFy8Wv4tPmdsASFLFAMPJodsFCNh7cXN0XDf2r7m89KJ6IzqaLv/Xpqlt8tQ==" saltValue="jVaXF/Yeh/bu4CmoFfCfEA==" spinCount="100000" sheet="1" objects="1" scenarios="1"/>
  <mergeCells count="5">
    <mergeCell ref="C3:D3"/>
    <mergeCell ref="C5:D5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1513-4F38-4085-8152-650A2BE56258}">
  <sheetPr>
    <tabColor rgb="FF00B0F0"/>
  </sheetPr>
  <dimension ref="A1:AG211"/>
  <sheetViews>
    <sheetView topLeftCell="C1" workbookViewId="0">
      <pane ySplit="5" topLeftCell="A6" activePane="bottomLeft" state="frozen"/>
      <selection pane="bottomLeft" activeCell="R2" sqref="R1:T1048576"/>
    </sheetView>
  </sheetViews>
  <sheetFormatPr defaultRowHeight="15" x14ac:dyDescent="0.25"/>
  <cols>
    <col min="3" max="3" width="31.7109375" bestFit="1" customWidth="1"/>
    <col min="4" max="4" width="0" hidden="1" customWidth="1"/>
    <col min="5" max="5" width="8.85546875" customWidth="1"/>
    <col min="6" max="6" width="4.28515625" customWidth="1"/>
    <col min="7" max="7" width="11.5703125" bestFit="1" customWidth="1"/>
    <col min="8" max="8" width="3.42578125" customWidth="1"/>
    <col min="9" max="9" width="11.5703125" bestFit="1" customWidth="1"/>
    <col min="10" max="10" width="3.28515625" customWidth="1"/>
    <col min="11" max="11" width="11.5703125" bestFit="1" customWidth="1"/>
    <col min="12" max="12" width="3.85546875" customWidth="1"/>
    <col min="13" max="13" width="0" hidden="1" customWidth="1"/>
    <col min="14" max="14" width="9.5703125" bestFit="1" customWidth="1"/>
    <col min="15" max="15" width="1.5703125" customWidth="1"/>
    <col min="16" max="16" width="10.5703125" bestFit="1" customWidth="1"/>
    <col min="17" max="17" width="1.7109375" customWidth="1"/>
    <col min="18" max="18" width="10.5703125" bestFit="1" customWidth="1"/>
    <col min="19" max="19" width="3.42578125" customWidth="1"/>
    <col min="20" max="20" width="11.5703125" bestFit="1" customWidth="1"/>
    <col min="21" max="21" width="1.5703125" customWidth="1"/>
    <col min="22" max="22" width="10.42578125" customWidth="1"/>
    <col min="23" max="23" width="1.5703125" customWidth="1"/>
    <col min="25" max="25" width="2.140625" customWidth="1"/>
    <col min="26" max="26" width="9.5703125" bestFit="1" customWidth="1"/>
  </cols>
  <sheetData>
    <row r="1" spans="1:27" ht="26.25" x14ac:dyDescent="0.4">
      <c r="A1" s="2"/>
      <c r="E1" s="44" t="s">
        <v>0</v>
      </c>
      <c r="F1" s="44"/>
      <c r="G1" s="44"/>
      <c r="H1" s="44"/>
      <c r="I1" s="44"/>
      <c r="J1" s="44"/>
      <c r="K1" s="44"/>
      <c r="L1" s="44"/>
      <c r="M1" s="44"/>
      <c r="N1" s="44"/>
      <c r="R1" s="44" t="s">
        <v>1</v>
      </c>
      <c r="S1" s="44"/>
      <c r="T1" s="44"/>
      <c r="X1" s="44" t="s">
        <v>2</v>
      </c>
      <c r="Y1" s="44"/>
      <c r="Z1" s="44"/>
    </row>
    <row r="2" spans="1:27" x14ac:dyDescent="0.25">
      <c r="A2" s="2"/>
      <c r="E2" s="43" t="s">
        <v>3</v>
      </c>
      <c r="F2" s="43"/>
      <c r="G2" s="43"/>
      <c r="H2" s="25"/>
      <c r="I2" s="43" t="s">
        <v>4</v>
      </c>
      <c r="J2" s="43"/>
      <c r="K2" s="43"/>
      <c r="L2" s="26"/>
      <c r="M2" s="26"/>
      <c r="N2" s="26"/>
      <c r="P2" s="24">
        <v>45747</v>
      </c>
      <c r="R2" s="9" t="s">
        <v>3</v>
      </c>
      <c r="S2" s="10"/>
      <c r="T2" s="9" t="s">
        <v>4</v>
      </c>
      <c r="U2" s="3"/>
      <c r="V2" s="24">
        <v>46112</v>
      </c>
      <c r="X2" s="15" t="s">
        <v>3</v>
      </c>
      <c r="Y2" s="16"/>
      <c r="Z2" s="15" t="s">
        <v>4</v>
      </c>
    </row>
    <row r="3" spans="1:27" x14ac:dyDescent="0.25">
      <c r="E3" s="25" t="s">
        <v>5</v>
      </c>
      <c r="F3" s="26"/>
      <c r="G3" s="25" t="s">
        <v>6</v>
      </c>
      <c r="H3" s="26"/>
      <c r="I3" s="25" t="s">
        <v>5</v>
      </c>
      <c r="J3" s="26"/>
      <c r="K3" s="25" t="s">
        <v>6</v>
      </c>
      <c r="L3" s="26"/>
      <c r="M3" s="25" t="s">
        <v>7</v>
      </c>
      <c r="N3" s="25" t="s">
        <v>8</v>
      </c>
      <c r="P3" s="20" t="s">
        <v>9</v>
      </c>
      <c r="R3" s="11" t="s">
        <v>10</v>
      </c>
      <c r="S3" s="10"/>
      <c r="T3" s="11" t="s">
        <v>10</v>
      </c>
      <c r="U3" s="1"/>
      <c r="V3" s="20" t="s">
        <v>9</v>
      </c>
      <c r="X3" s="17" t="s">
        <v>10</v>
      </c>
      <c r="Y3" s="16"/>
      <c r="Z3" s="17" t="s">
        <v>10</v>
      </c>
    </row>
    <row r="4" spans="1:27" x14ac:dyDescent="0.25">
      <c r="E4" s="25" t="s">
        <v>11</v>
      </c>
      <c r="F4" s="26"/>
      <c r="G4" s="25" t="s">
        <v>12</v>
      </c>
      <c r="H4" s="26"/>
      <c r="I4" s="25" t="s">
        <v>11</v>
      </c>
      <c r="J4" s="26"/>
      <c r="K4" s="25" t="s">
        <v>12</v>
      </c>
      <c r="L4" s="26"/>
      <c r="M4" s="25" t="s">
        <v>13</v>
      </c>
      <c r="N4" s="25" t="s">
        <v>14</v>
      </c>
      <c r="P4" s="21"/>
      <c r="R4" s="11" t="s">
        <v>15</v>
      </c>
      <c r="S4" s="10"/>
      <c r="T4" s="11" t="s">
        <v>15</v>
      </c>
      <c r="U4" s="1"/>
      <c r="V4" s="20"/>
      <c r="X4" s="17" t="s">
        <v>16</v>
      </c>
      <c r="Y4" s="16"/>
      <c r="Z4" s="17" t="s">
        <v>17</v>
      </c>
    </row>
    <row r="5" spans="1:27" x14ac:dyDescent="0.25">
      <c r="E5" s="25" t="s">
        <v>18</v>
      </c>
      <c r="F5" s="26"/>
      <c r="G5" s="25" t="s">
        <v>18</v>
      </c>
      <c r="H5" s="26"/>
      <c r="I5" s="25" t="s">
        <v>19</v>
      </c>
      <c r="J5" s="26"/>
      <c r="K5" s="25" t="s">
        <v>18</v>
      </c>
      <c r="L5" s="26"/>
      <c r="M5" s="25"/>
      <c r="N5" s="25" t="s">
        <v>18</v>
      </c>
      <c r="P5" s="21"/>
      <c r="R5" s="12"/>
      <c r="S5" s="10"/>
      <c r="T5" s="10"/>
      <c r="V5" s="21"/>
      <c r="X5" s="16"/>
      <c r="Y5" s="16"/>
      <c r="Z5" s="16"/>
    </row>
    <row r="8" spans="1:27" x14ac:dyDescent="0.25">
      <c r="B8" s="1">
        <v>100</v>
      </c>
      <c r="C8" s="1" t="s">
        <v>20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5"/>
      <c r="P8" s="22"/>
      <c r="Q8" s="5"/>
      <c r="R8" s="13"/>
      <c r="S8" s="13"/>
      <c r="T8" s="13"/>
      <c r="U8" s="18"/>
      <c r="V8" s="22"/>
      <c r="W8" s="5"/>
      <c r="X8" s="30"/>
      <c r="Y8" s="16"/>
      <c r="Z8" s="30"/>
      <c r="AA8" s="5"/>
    </row>
    <row r="9" spans="1:27" x14ac:dyDescent="0.25">
      <c r="B9" s="2">
        <v>1076</v>
      </c>
      <c r="C9" s="2" t="s">
        <v>21</v>
      </c>
      <c r="E9" s="28">
        <v>666741</v>
      </c>
      <c r="F9" s="27"/>
      <c r="G9" s="28">
        <v>666741</v>
      </c>
      <c r="H9" s="27"/>
      <c r="I9" s="27"/>
      <c r="J9" s="27"/>
      <c r="K9" s="27"/>
      <c r="L9" s="27"/>
      <c r="M9" s="28">
        <v>0</v>
      </c>
      <c r="N9" s="27"/>
      <c r="O9" s="5"/>
      <c r="P9" s="22"/>
      <c r="Q9" s="5"/>
      <c r="R9" s="13">
        <v>737060</v>
      </c>
      <c r="S9" s="13"/>
      <c r="T9" s="13"/>
      <c r="U9" s="18"/>
      <c r="V9" s="22"/>
      <c r="W9" s="5"/>
      <c r="X9" s="30"/>
      <c r="Y9" s="16"/>
      <c r="Z9" s="30"/>
      <c r="AA9" s="5"/>
    </row>
    <row r="10" spans="1:27" x14ac:dyDescent="0.25">
      <c r="B10" s="2">
        <v>1090</v>
      </c>
      <c r="C10" s="2" t="s">
        <v>22</v>
      </c>
      <c r="E10" s="28">
        <v>2825</v>
      </c>
      <c r="F10" s="27"/>
      <c r="G10" s="28">
        <v>2500</v>
      </c>
      <c r="H10" s="27"/>
      <c r="I10" s="27"/>
      <c r="J10" s="27"/>
      <c r="K10" s="27"/>
      <c r="L10" s="27"/>
      <c r="M10" s="28" t="s">
        <v>23</v>
      </c>
      <c r="N10" s="27"/>
      <c r="O10" s="5"/>
      <c r="P10" s="22"/>
      <c r="Q10" s="5"/>
      <c r="R10" s="13">
        <v>6000</v>
      </c>
      <c r="S10" s="13"/>
      <c r="T10" s="13"/>
      <c r="U10" s="18"/>
      <c r="V10" s="22"/>
      <c r="W10" s="5"/>
      <c r="X10" s="30"/>
      <c r="Y10" s="16"/>
      <c r="Z10" s="30"/>
      <c r="AA10" s="5"/>
    </row>
    <row r="11" spans="1:27" x14ac:dyDescent="0.25">
      <c r="B11" s="2"/>
      <c r="C11" s="2" t="s">
        <v>24</v>
      </c>
      <c r="E11" s="28"/>
      <c r="F11" s="27"/>
      <c r="G11" s="28"/>
      <c r="H11" s="27"/>
      <c r="I11" s="27"/>
      <c r="J11" s="27"/>
      <c r="K11" s="27"/>
      <c r="L11" s="27"/>
      <c r="M11" s="28"/>
      <c r="N11" s="27"/>
      <c r="O11" s="5"/>
      <c r="P11" s="22"/>
      <c r="Q11" s="5"/>
      <c r="R11" s="13">
        <v>0</v>
      </c>
      <c r="S11" s="13"/>
      <c r="T11" s="13"/>
      <c r="U11" s="18"/>
      <c r="V11" s="22"/>
      <c r="W11" s="5"/>
      <c r="X11" s="30"/>
      <c r="Y11" s="16"/>
      <c r="Z11" s="30"/>
      <c r="AA11" s="5"/>
    </row>
    <row r="12" spans="1:27" x14ac:dyDescent="0.25">
      <c r="B12" s="2">
        <v>1091</v>
      </c>
      <c r="C12" s="2" t="s">
        <v>25</v>
      </c>
      <c r="E12" s="28">
        <v>11</v>
      </c>
      <c r="F12" s="27"/>
      <c r="G12" s="28">
        <v>0</v>
      </c>
      <c r="H12" s="27"/>
      <c r="I12" s="27"/>
      <c r="J12" s="27"/>
      <c r="K12" s="27"/>
      <c r="L12" s="27"/>
      <c r="M12" s="28" t="s">
        <v>26</v>
      </c>
      <c r="N12" s="27"/>
      <c r="O12" s="5"/>
      <c r="P12" s="22"/>
      <c r="Q12" s="5"/>
      <c r="R12" s="13"/>
      <c r="S12" s="13"/>
      <c r="T12" s="13"/>
      <c r="U12" s="18"/>
      <c r="V12" s="22"/>
      <c r="W12" s="5"/>
      <c r="X12" s="30"/>
      <c r="Y12" s="16"/>
      <c r="Z12" s="30"/>
      <c r="AA12" s="5"/>
    </row>
    <row r="13" spans="1:27" x14ac:dyDescent="0.25">
      <c r="E13" s="27"/>
      <c r="F13" s="27"/>
      <c r="G13" s="27"/>
      <c r="H13" s="27"/>
      <c r="I13" s="28"/>
      <c r="J13" s="27"/>
      <c r="K13" s="28"/>
      <c r="L13" s="27"/>
      <c r="M13" s="28" t="s">
        <v>27</v>
      </c>
      <c r="N13" s="27"/>
      <c r="O13" s="5"/>
      <c r="P13" s="22"/>
      <c r="Q13" s="5"/>
      <c r="R13" s="13"/>
      <c r="S13" s="13"/>
      <c r="T13" s="13"/>
      <c r="U13" s="18"/>
      <c r="V13" s="22"/>
      <c r="W13" s="5"/>
      <c r="X13" s="30"/>
      <c r="Y13" s="16"/>
      <c r="Z13" s="30"/>
      <c r="AA13" s="5"/>
    </row>
    <row r="14" spans="1:27" x14ac:dyDescent="0.25">
      <c r="B14" s="1">
        <v>200</v>
      </c>
      <c r="C14" s="1" t="s">
        <v>28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  <c r="P14" s="22"/>
      <c r="Q14" s="5"/>
      <c r="R14" s="13"/>
      <c r="S14" s="13"/>
      <c r="T14" s="13"/>
      <c r="U14" s="18"/>
      <c r="V14" s="22"/>
      <c r="W14" s="5"/>
      <c r="X14" s="30"/>
      <c r="Y14" s="16"/>
      <c r="Z14" s="30"/>
      <c r="AA14" s="5"/>
    </row>
    <row r="15" spans="1:27" x14ac:dyDescent="0.25">
      <c r="B15" s="2">
        <v>1210</v>
      </c>
      <c r="C15" s="2" t="s">
        <v>29</v>
      </c>
      <c r="E15" s="28">
        <v>0</v>
      </c>
      <c r="F15" s="27"/>
      <c r="G15" s="28">
        <v>300</v>
      </c>
      <c r="H15" s="27"/>
      <c r="I15" s="27"/>
      <c r="J15" s="27"/>
      <c r="K15" s="27"/>
      <c r="L15" s="27"/>
      <c r="M15" s="28">
        <v>300</v>
      </c>
      <c r="N15" s="27"/>
      <c r="O15" s="5"/>
      <c r="P15" s="22"/>
      <c r="Q15" s="5"/>
      <c r="R15" s="13"/>
      <c r="S15" s="13"/>
      <c r="T15" s="13"/>
      <c r="U15" s="18"/>
      <c r="V15" s="22"/>
      <c r="W15" s="5"/>
      <c r="X15" s="30"/>
      <c r="Y15" s="16"/>
      <c r="Z15" s="30"/>
      <c r="AA15" s="5"/>
    </row>
    <row r="16" spans="1:27" x14ac:dyDescent="0.2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"/>
      <c r="P16" s="22"/>
      <c r="Q16" s="5"/>
      <c r="R16" s="13"/>
      <c r="S16" s="13"/>
      <c r="T16" s="13"/>
      <c r="U16" s="18"/>
      <c r="V16" s="22"/>
      <c r="W16" s="5"/>
      <c r="X16" s="30"/>
      <c r="Y16" s="16"/>
      <c r="Z16" s="30"/>
      <c r="AA16" s="5"/>
    </row>
    <row r="17" spans="2:33" x14ac:dyDescent="0.25">
      <c r="B17" s="2">
        <v>4000</v>
      </c>
      <c r="C17" s="2" t="s">
        <v>30</v>
      </c>
      <c r="E17" s="28" t="s">
        <v>31</v>
      </c>
      <c r="F17" s="27"/>
      <c r="G17" s="27"/>
      <c r="H17" s="27"/>
      <c r="I17" s="28">
        <v>2238</v>
      </c>
      <c r="J17" s="27"/>
      <c r="K17" s="28">
        <v>2500</v>
      </c>
      <c r="L17" s="27"/>
      <c r="M17" s="28">
        <v>262</v>
      </c>
      <c r="N17" s="27"/>
      <c r="O17" s="5"/>
      <c r="P17" s="22"/>
      <c r="Q17" s="5"/>
      <c r="R17" s="13"/>
      <c r="S17" s="13"/>
      <c r="T17" s="14">
        <v>200</v>
      </c>
      <c r="U17" s="19"/>
      <c r="V17" s="23"/>
      <c r="W17" s="5"/>
      <c r="X17" s="30"/>
      <c r="Y17" s="16"/>
      <c r="Z17" s="30">
        <v>2500</v>
      </c>
      <c r="AA17" s="5"/>
    </row>
    <row r="18" spans="2:33" x14ac:dyDescent="0.25">
      <c r="B18" s="2">
        <v>4005</v>
      </c>
      <c r="C18" s="2" t="s">
        <v>32</v>
      </c>
      <c r="E18" s="28" t="s">
        <v>31</v>
      </c>
      <c r="F18" s="27"/>
      <c r="G18" s="27"/>
      <c r="H18" s="27"/>
      <c r="I18" s="28">
        <v>0</v>
      </c>
      <c r="J18" s="27"/>
      <c r="K18" s="28">
        <v>200</v>
      </c>
      <c r="L18" s="27"/>
      <c r="M18" s="28">
        <v>200</v>
      </c>
      <c r="N18" s="27"/>
      <c r="O18" s="5"/>
      <c r="P18" s="22"/>
      <c r="Q18" s="5"/>
      <c r="R18" s="13"/>
      <c r="S18" s="13"/>
      <c r="T18" s="14">
        <v>0</v>
      </c>
      <c r="U18" s="19"/>
      <c r="V18" s="23"/>
      <c r="W18" s="5"/>
      <c r="X18" s="30"/>
      <c r="Y18" s="16"/>
      <c r="Z18" s="30"/>
      <c r="AA18" s="5"/>
    </row>
    <row r="19" spans="2:33" x14ac:dyDescent="0.25">
      <c r="B19" s="2">
        <v>4010</v>
      </c>
      <c r="C19" s="2" t="s">
        <v>33</v>
      </c>
      <c r="E19" s="28" t="s">
        <v>31</v>
      </c>
      <c r="F19" s="27"/>
      <c r="G19" s="27"/>
      <c r="H19" s="27"/>
      <c r="I19" s="28">
        <v>30</v>
      </c>
      <c r="J19" s="27"/>
      <c r="K19" s="28">
        <v>300</v>
      </c>
      <c r="L19" s="27"/>
      <c r="M19" s="28">
        <v>270</v>
      </c>
      <c r="N19" s="27"/>
      <c r="O19" s="5"/>
      <c r="P19" s="22"/>
      <c r="Q19" s="5"/>
      <c r="R19" s="13"/>
      <c r="S19" s="13"/>
      <c r="T19" s="14">
        <v>300</v>
      </c>
      <c r="U19" s="19"/>
      <c r="V19" s="23"/>
      <c r="W19" s="5"/>
      <c r="X19" s="30"/>
      <c r="Y19" s="16"/>
      <c r="Z19" s="30">
        <v>300</v>
      </c>
      <c r="AA19" s="5"/>
    </row>
    <row r="20" spans="2:33" x14ac:dyDescent="0.25">
      <c r="B20" s="2">
        <v>4020</v>
      </c>
      <c r="C20" s="2" t="s">
        <v>34</v>
      </c>
      <c r="E20" s="28" t="s">
        <v>31</v>
      </c>
      <c r="F20" s="27"/>
      <c r="G20" s="27"/>
      <c r="H20" s="27"/>
      <c r="I20" s="28">
        <v>750</v>
      </c>
      <c r="J20" s="27"/>
      <c r="K20" s="28">
        <v>1800</v>
      </c>
      <c r="L20" s="27"/>
      <c r="M20" s="28">
        <v>1050</v>
      </c>
      <c r="N20" s="27"/>
      <c r="O20" s="5"/>
      <c r="P20" s="22"/>
      <c r="Q20" s="5"/>
      <c r="R20" s="13"/>
      <c r="S20" s="13"/>
      <c r="T20" s="14">
        <v>1800</v>
      </c>
      <c r="U20" s="19"/>
      <c r="V20" s="23"/>
      <c r="W20" s="5"/>
      <c r="X20" s="30"/>
      <c r="Y20" s="16"/>
      <c r="Z20" s="30">
        <v>1800</v>
      </c>
      <c r="AA20" s="5"/>
    </row>
    <row r="21" spans="2:33" x14ac:dyDescent="0.25">
      <c r="B21" s="2">
        <v>4025</v>
      </c>
      <c r="C21" s="2" t="s">
        <v>35</v>
      </c>
      <c r="E21" s="28" t="s">
        <v>31</v>
      </c>
      <c r="F21" s="27"/>
      <c r="G21" s="27"/>
      <c r="H21" s="27"/>
      <c r="I21" s="28">
        <v>640</v>
      </c>
      <c r="J21" s="27"/>
      <c r="K21" s="28">
        <v>2000</v>
      </c>
      <c r="L21" s="27"/>
      <c r="M21" s="28">
        <v>1360</v>
      </c>
      <c r="N21" s="27"/>
      <c r="O21" s="5"/>
      <c r="P21" s="22"/>
      <c r="Q21" s="5"/>
      <c r="R21" s="13"/>
      <c r="S21" s="13"/>
      <c r="T21" s="14">
        <v>2000</v>
      </c>
      <c r="U21" s="19"/>
      <c r="V21" s="23"/>
      <c r="W21" s="5"/>
      <c r="X21" s="30"/>
      <c r="Y21" s="16"/>
      <c r="Z21" s="30">
        <v>2000</v>
      </c>
      <c r="AA21" s="5"/>
    </row>
    <row r="22" spans="2:33" x14ac:dyDescent="0.25">
      <c r="B22" s="2"/>
      <c r="C22" s="2"/>
      <c r="E22" s="28"/>
      <c r="F22" s="27"/>
      <c r="G22" s="27"/>
      <c r="H22" s="27"/>
      <c r="I22" s="28"/>
      <c r="J22" s="27"/>
      <c r="K22" s="28"/>
      <c r="L22" s="27"/>
      <c r="M22" s="28"/>
      <c r="N22" s="27"/>
      <c r="O22" s="5"/>
      <c r="P22" s="22"/>
      <c r="Q22" s="5"/>
      <c r="R22" s="14"/>
      <c r="S22" s="13"/>
      <c r="T22" s="13"/>
      <c r="U22" s="18"/>
      <c r="V22" s="22"/>
      <c r="W22" s="5"/>
      <c r="X22" s="30"/>
      <c r="Y22" s="16"/>
      <c r="Z22" s="30"/>
      <c r="AA22" s="5"/>
    </row>
    <row r="23" spans="2:33" x14ac:dyDescent="0.25">
      <c r="B23" s="1">
        <v>210</v>
      </c>
      <c r="C23" s="1" t="s">
        <v>36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"/>
      <c r="P23" s="22"/>
      <c r="Q23" s="5"/>
      <c r="R23" s="13"/>
      <c r="S23" s="13"/>
      <c r="T23" s="13"/>
      <c r="U23" s="18"/>
      <c r="V23" s="22"/>
      <c r="W23" s="5"/>
      <c r="X23" s="30"/>
      <c r="Y23" s="16"/>
      <c r="Z23" s="30"/>
      <c r="AA23" s="5"/>
    </row>
    <row r="24" spans="2:33" x14ac:dyDescent="0.25">
      <c r="B24" s="2">
        <v>4100</v>
      </c>
      <c r="C24" s="2" t="s">
        <v>37</v>
      </c>
      <c r="E24" s="28" t="s">
        <v>31</v>
      </c>
      <c r="F24" s="27"/>
      <c r="G24" s="27"/>
      <c r="H24" s="27"/>
      <c r="I24" s="28">
        <v>101226</v>
      </c>
      <c r="J24" s="27"/>
      <c r="K24" s="28">
        <v>250000</v>
      </c>
      <c r="L24" s="27"/>
      <c r="M24" s="28">
        <v>148774</v>
      </c>
      <c r="N24" s="27"/>
      <c r="O24" s="5"/>
      <c r="P24" s="22"/>
      <c r="Q24" s="5"/>
      <c r="R24" s="13"/>
      <c r="S24" s="13"/>
      <c r="T24" s="14">
        <v>290000</v>
      </c>
      <c r="U24" s="19"/>
      <c r="V24" s="23"/>
      <c r="W24" s="5"/>
      <c r="X24" s="30"/>
      <c r="Y24" s="16"/>
      <c r="Z24" s="30">
        <v>330000</v>
      </c>
      <c r="AA24" s="5"/>
    </row>
    <row r="25" spans="2:33" x14ac:dyDescent="0.25">
      <c r="B25" s="2">
        <v>4110</v>
      </c>
      <c r="C25" s="2" t="s">
        <v>38</v>
      </c>
      <c r="E25" s="28" t="s">
        <v>31</v>
      </c>
      <c r="F25" s="27"/>
      <c r="G25" s="27"/>
      <c r="H25" s="27"/>
      <c r="I25" s="28">
        <v>29985</v>
      </c>
      <c r="J25" s="27"/>
      <c r="K25" s="28">
        <v>53000</v>
      </c>
      <c r="L25" s="27"/>
      <c r="M25" s="28">
        <v>23015</v>
      </c>
      <c r="N25" s="27"/>
      <c r="O25" s="5"/>
      <c r="P25" s="22"/>
      <c r="Q25" s="5"/>
      <c r="R25" s="13"/>
      <c r="S25" s="13"/>
      <c r="T25" s="14">
        <v>70000</v>
      </c>
      <c r="U25" s="19"/>
      <c r="V25" s="23"/>
      <c r="W25" s="5"/>
      <c r="X25" s="30"/>
      <c r="Y25" s="16"/>
      <c r="Z25" s="30">
        <v>75000</v>
      </c>
      <c r="AA25" s="5"/>
    </row>
    <row r="26" spans="2:33" x14ac:dyDescent="0.25">
      <c r="B26" s="2">
        <v>4115</v>
      </c>
      <c r="C26" s="2" t="s">
        <v>39</v>
      </c>
      <c r="E26" s="28" t="s">
        <v>31</v>
      </c>
      <c r="F26" s="27"/>
      <c r="G26" s="27"/>
      <c r="H26" s="27"/>
      <c r="I26" s="28">
        <v>30961</v>
      </c>
      <c r="J26" s="27"/>
      <c r="K26" s="28">
        <v>44000</v>
      </c>
      <c r="L26" s="27"/>
      <c r="M26" s="28">
        <v>13039</v>
      </c>
      <c r="N26" s="27"/>
      <c r="O26" s="5"/>
      <c r="P26" s="22"/>
      <c r="Q26" s="5"/>
      <c r="R26" s="13"/>
      <c r="S26" s="13"/>
      <c r="T26" s="14">
        <v>60000</v>
      </c>
      <c r="U26" s="19"/>
      <c r="V26" s="23"/>
      <c r="W26" s="5"/>
      <c r="X26" s="30"/>
      <c r="Y26" s="16"/>
      <c r="Z26" s="30">
        <v>65000</v>
      </c>
      <c r="AA26" s="5"/>
    </row>
    <row r="27" spans="2:33" x14ac:dyDescent="0.25">
      <c r="B27" s="2">
        <v>4120</v>
      </c>
      <c r="C27" s="42" t="s">
        <v>40</v>
      </c>
      <c r="E27" s="28" t="s">
        <v>31</v>
      </c>
      <c r="F27" s="27"/>
      <c r="G27" s="27"/>
      <c r="H27" s="27"/>
      <c r="I27" s="28">
        <v>7433</v>
      </c>
      <c r="J27" s="27"/>
      <c r="K27" s="28">
        <v>8000</v>
      </c>
      <c r="L27" s="27"/>
      <c r="M27" s="28">
        <v>567</v>
      </c>
      <c r="N27" s="27"/>
      <c r="O27" s="5"/>
      <c r="P27" s="22"/>
      <c r="Q27" s="5"/>
      <c r="R27" s="13"/>
      <c r="S27" s="13"/>
      <c r="T27" s="14">
        <v>10000</v>
      </c>
      <c r="U27" s="19"/>
      <c r="V27" s="23"/>
      <c r="W27" s="5"/>
      <c r="X27" s="30"/>
      <c r="Y27" s="16"/>
      <c r="Z27" s="30">
        <v>15000</v>
      </c>
      <c r="AA27" s="5"/>
    </row>
    <row r="28" spans="2:33" x14ac:dyDescent="0.25">
      <c r="B28" s="2">
        <v>4130</v>
      </c>
      <c r="C28" s="42"/>
      <c r="E28" s="28" t="s">
        <v>31</v>
      </c>
      <c r="F28" s="27"/>
      <c r="G28" s="27"/>
      <c r="H28" s="27"/>
      <c r="I28" s="28">
        <v>190</v>
      </c>
      <c r="J28" s="27"/>
      <c r="K28" s="28">
        <v>3000</v>
      </c>
      <c r="L28" s="27"/>
      <c r="M28" s="28">
        <v>2810</v>
      </c>
      <c r="N28" s="27"/>
      <c r="O28" s="5"/>
      <c r="P28" s="22"/>
      <c r="Q28" s="5"/>
      <c r="R28" s="13"/>
      <c r="S28" s="13"/>
      <c r="T28" s="14"/>
      <c r="U28" s="19"/>
      <c r="V28" s="23"/>
      <c r="W28" s="5"/>
      <c r="X28" s="30"/>
      <c r="Y28" s="16"/>
      <c r="Z28" s="30"/>
      <c r="AA28" s="5"/>
      <c r="AC28" s="68" t="s">
        <v>296</v>
      </c>
      <c r="AD28" s="68"/>
      <c r="AE28" s="68"/>
      <c r="AF28" s="68"/>
      <c r="AG28" s="68"/>
    </row>
    <row r="29" spans="2:33" x14ac:dyDescent="0.25">
      <c r="B29" s="2">
        <v>4135</v>
      </c>
      <c r="C29" s="2" t="s">
        <v>41</v>
      </c>
      <c r="E29" s="28" t="s">
        <v>31</v>
      </c>
      <c r="F29" s="27"/>
      <c r="G29" s="27"/>
      <c r="H29" s="27"/>
      <c r="I29" s="28">
        <v>555</v>
      </c>
      <c r="J29" s="27"/>
      <c r="K29" s="28">
        <v>3000</v>
      </c>
      <c r="L29" s="27"/>
      <c r="M29" s="28">
        <v>2445</v>
      </c>
      <c r="N29" s="27"/>
      <c r="O29" s="5"/>
      <c r="P29" s="22"/>
      <c r="Q29" s="5"/>
      <c r="R29" s="13"/>
      <c r="S29" s="13"/>
      <c r="T29" s="14">
        <v>5000</v>
      </c>
      <c r="U29" s="19"/>
      <c r="V29" s="23"/>
      <c r="W29" s="5"/>
      <c r="X29" s="30"/>
      <c r="Y29" s="16"/>
      <c r="Z29" s="30">
        <v>3500</v>
      </c>
      <c r="AA29" s="5"/>
      <c r="AC29" s="68"/>
      <c r="AD29" s="68"/>
      <c r="AE29" s="68"/>
      <c r="AF29" s="68"/>
      <c r="AG29" s="68"/>
    </row>
    <row r="30" spans="2:33" x14ac:dyDescent="0.25">
      <c r="B30" s="2">
        <v>4141</v>
      </c>
      <c r="C30" s="2" t="s">
        <v>42</v>
      </c>
      <c r="E30" s="28" t="s">
        <v>31</v>
      </c>
      <c r="F30" s="27"/>
      <c r="G30" s="27"/>
      <c r="H30" s="27"/>
      <c r="I30" s="28">
        <v>0</v>
      </c>
      <c r="J30" s="27"/>
      <c r="K30" s="28">
        <v>4200</v>
      </c>
      <c r="L30" s="27"/>
      <c r="M30" s="28">
        <v>4200</v>
      </c>
      <c r="N30" s="27"/>
      <c r="O30" s="5"/>
      <c r="P30" s="22"/>
      <c r="Q30" s="5"/>
      <c r="R30" s="13"/>
      <c r="S30" s="13"/>
      <c r="T30" s="14">
        <v>4200</v>
      </c>
      <c r="U30" s="19"/>
      <c r="V30" s="23"/>
      <c r="W30" s="5"/>
      <c r="X30" s="30"/>
      <c r="Y30" s="16"/>
      <c r="Z30" s="30">
        <v>4300</v>
      </c>
      <c r="AA30" s="5"/>
      <c r="AC30" s="68"/>
      <c r="AD30" s="68"/>
      <c r="AE30" s="68"/>
      <c r="AF30" s="68"/>
      <c r="AG30" s="68"/>
    </row>
    <row r="31" spans="2:33" x14ac:dyDescent="0.25">
      <c r="B31" s="2">
        <v>4142</v>
      </c>
      <c r="C31" s="2" t="s">
        <v>43</v>
      </c>
      <c r="E31" s="28" t="s">
        <v>31</v>
      </c>
      <c r="F31" s="27"/>
      <c r="G31" s="27"/>
      <c r="H31" s="27"/>
      <c r="I31" s="28">
        <v>16</v>
      </c>
      <c r="J31" s="27"/>
      <c r="K31" s="28">
        <v>200</v>
      </c>
      <c r="L31" s="27"/>
      <c r="M31" s="28">
        <v>184</v>
      </c>
      <c r="N31" s="27"/>
      <c r="O31" s="5"/>
      <c r="P31" s="22"/>
      <c r="Q31" s="5"/>
      <c r="R31" s="13"/>
      <c r="S31" s="13"/>
      <c r="T31" s="14">
        <v>200</v>
      </c>
      <c r="U31" s="19"/>
      <c r="V31" s="23"/>
      <c r="W31" s="5"/>
      <c r="X31" s="30"/>
      <c r="Y31" s="16"/>
      <c r="Z31" s="30">
        <v>200</v>
      </c>
      <c r="AA31" s="5"/>
      <c r="AC31" s="68"/>
      <c r="AD31" s="68"/>
      <c r="AE31" s="68"/>
      <c r="AF31" s="68"/>
      <c r="AG31" s="68"/>
    </row>
    <row r="32" spans="2:33" x14ac:dyDescent="0.25">
      <c r="B32" s="2">
        <v>4165</v>
      </c>
      <c r="C32" s="2" t="s">
        <v>44</v>
      </c>
      <c r="E32" s="28" t="s">
        <v>31</v>
      </c>
      <c r="F32" s="27"/>
      <c r="G32" s="27"/>
      <c r="H32" s="27"/>
      <c r="I32" s="28">
        <v>4231</v>
      </c>
      <c r="J32" s="27"/>
      <c r="K32" s="28">
        <v>7000</v>
      </c>
      <c r="L32" s="27"/>
      <c r="M32" s="28">
        <v>2769</v>
      </c>
      <c r="N32" s="27"/>
      <c r="O32" s="5"/>
      <c r="P32" s="22">
        <v>1500</v>
      </c>
      <c r="Q32" s="5"/>
      <c r="R32" s="13"/>
      <c r="S32" s="13"/>
      <c r="T32" s="14">
        <v>5000</v>
      </c>
      <c r="U32" s="19"/>
      <c r="V32" s="23"/>
      <c r="W32" s="5"/>
      <c r="X32" s="30"/>
      <c r="Y32" s="16"/>
      <c r="Z32" s="30">
        <v>7000</v>
      </c>
      <c r="AA32" s="5"/>
      <c r="AC32" s="68"/>
      <c r="AD32" s="68"/>
      <c r="AE32" s="68"/>
      <c r="AF32" s="68"/>
      <c r="AG32" s="68"/>
    </row>
    <row r="33" spans="2:33" x14ac:dyDescent="0.25"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"/>
      <c r="P33" s="22"/>
      <c r="Q33" s="5"/>
      <c r="R33" s="13"/>
      <c r="S33" s="13"/>
      <c r="T33" s="13"/>
      <c r="U33" s="18"/>
      <c r="V33" s="22"/>
      <c r="W33" s="5"/>
      <c r="X33" s="30"/>
      <c r="Y33" s="16"/>
      <c r="Z33" s="30"/>
      <c r="AA33" s="5"/>
      <c r="AC33" s="68"/>
      <c r="AD33" s="68"/>
      <c r="AE33" s="68"/>
      <c r="AF33" s="68"/>
      <c r="AG33" s="68"/>
    </row>
    <row r="34" spans="2:33" x14ac:dyDescent="0.25">
      <c r="B34" s="1">
        <v>220</v>
      </c>
      <c r="C34" s="1" t="s">
        <v>45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5"/>
      <c r="P34" s="22"/>
      <c r="Q34" s="5"/>
      <c r="R34" s="13"/>
      <c r="S34" s="13"/>
      <c r="T34" s="13"/>
      <c r="U34" s="18"/>
      <c r="V34" s="22"/>
      <c r="W34" s="5"/>
      <c r="X34" s="30"/>
      <c r="Y34" s="16"/>
      <c r="Z34" s="30"/>
      <c r="AA34" s="5"/>
      <c r="AC34" s="68"/>
      <c r="AD34" s="68"/>
      <c r="AE34" s="68"/>
      <c r="AF34" s="68"/>
      <c r="AG34" s="68"/>
    </row>
    <row r="35" spans="2:33" x14ac:dyDescent="0.25">
      <c r="B35" s="2">
        <v>4105</v>
      </c>
      <c r="C35" s="2" t="s">
        <v>46</v>
      </c>
      <c r="E35" s="28" t="s">
        <v>31</v>
      </c>
      <c r="F35" s="27"/>
      <c r="G35" s="27"/>
      <c r="H35" s="27"/>
      <c r="I35" s="28">
        <v>129</v>
      </c>
      <c r="J35" s="27"/>
      <c r="K35" s="28">
        <v>500</v>
      </c>
      <c r="L35" s="27"/>
      <c r="M35" s="28">
        <v>371</v>
      </c>
      <c r="N35" s="27"/>
      <c r="O35" s="5"/>
      <c r="P35" s="22"/>
      <c r="Q35" s="5"/>
      <c r="R35" s="13"/>
      <c r="S35" s="13"/>
      <c r="T35" s="14">
        <v>500</v>
      </c>
      <c r="U35" s="19"/>
      <c r="V35" s="23"/>
      <c r="W35" s="5"/>
      <c r="X35" s="30"/>
      <c r="Y35" s="16"/>
      <c r="Z35" s="30">
        <v>500</v>
      </c>
      <c r="AA35" s="5"/>
      <c r="AC35" s="68"/>
      <c r="AD35" s="68"/>
      <c r="AE35" s="68"/>
      <c r="AF35" s="68"/>
      <c r="AG35" s="68"/>
    </row>
    <row r="36" spans="2:33" x14ac:dyDescent="0.25">
      <c r="B36" s="2">
        <v>4145</v>
      </c>
      <c r="C36" s="2" t="s">
        <v>47</v>
      </c>
      <c r="E36" s="28" t="s">
        <v>31</v>
      </c>
      <c r="F36" s="27"/>
      <c r="G36" s="27"/>
      <c r="H36" s="27"/>
      <c r="I36" s="28">
        <v>5282</v>
      </c>
      <c r="J36" s="27"/>
      <c r="K36" s="28">
        <v>6000</v>
      </c>
      <c r="L36" s="27"/>
      <c r="M36" s="28">
        <v>718</v>
      </c>
      <c r="N36" s="27"/>
      <c r="O36" s="5"/>
      <c r="P36" s="22"/>
      <c r="Q36" s="5"/>
      <c r="R36" s="13"/>
      <c r="S36" s="13"/>
      <c r="T36" s="14">
        <v>12000</v>
      </c>
      <c r="U36" s="19"/>
      <c r="V36" s="23"/>
      <c r="W36" s="5"/>
      <c r="X36" s="30"/>
      <c r="Y36" s="16"/>
      <c r="Z36" s="30">
        <v>15000</v>
      </c>
      <c r="AA36" s="5"/>
    </row>
    <row r="37" spans="2:33" x14ac:dyDescent="0.25">
      <c r="B37" s="2">
        <v>4150</v>
      </c>
      <c r="C37" s="2" t="s">
        <v>48</v>
      </c>
      <c r="E37" s="28" t="s">
        <v>31</v>
      </c>
      <c r="F37" s="27"/>
      <c r="G37" s="27"/>
      <c r="H37" s="27"/>
      <c r="I37" s="28">
        <v>3519</v>
      </c>
      <c r="J37" s="27"/>
      <c r="K37" s="28">
        <v>3000</v>
      </c>
      <c r="L37" s="27"/>
      <c r="M37" s="28" t="s">
        <v>49</v>
      </c>
      <c r="N37" s="27"/>
      <c r="O37" s="5"/>
      <c r="P37" s="22"/>
      <c r="Q37" s="5"/>
      <c r="R37" s="13"/>
      <c r="S37" s="13"/>
      <c r="T37" s="14">
        <v>7000</v>
      </c>
      <c r="U37" s="19"/>
      <c r="V37" s="23"/>
      <c r="W37" s="5"/>
      <c r="X37" s="30"/>
      <c r="Y37" s="16"/>
      <c r="Z37" s="30">
        <v>4000</v>
      </c>
      <c r="AA37" s="5"/>
    </row>
    <row r="38" spans="2:33" x14ac:dyDescent="0.25">
      <c r="B38" s="2">
        <v>4155</v>
      </c>
      <c r="C38" s="2" t="s">
        <v>50</v>
      </c>
      <c r="E38" s="28" t="s">
        <v>31</v>
      </c>
      <c r="F38" s="27"/>
      <c r="G38" s="27"/>
      <c r="H38" s="27"/>
      <c r="I38" s="28">
        <v>0</v>
      </c>
      <c r="J38" s="27"/>
      <c r="K38" s="28">
        <v>8000</v>
      </c>
      <c r="L38" s="27"/>
      <c r="M38" s="28">
        <v>8000</v>
      </c>
      <c r="N38" s="27"/>
      <c r="O38" s="5"/>
      <c r="P38" s="22">
        <v>16000</v>
      </c>
      <c r="Q38" s="5"/>
      <c r="R38" s="13"/>
      <c r="S38" s="13"/>
      <c r="T38" s="14">
        <v>5000</v>
      </c>
      <c r="U38" s="19"/>
      <c r="V38" s="23"/>
      <c r="W38" s="5"/>
      <c r="X38" s="30"/>
      <c r="Y38" s="16"/>
      <c r="Z38" s="30">
        <v>7000</v>
      </c>
      <c r="AA38" s="5"/>
    </row>
    <row r="39" spans="2:33" x14ac:dyDescent="0.25">
      <c r="B39" s="2">
        <v>4160</v>
      </c>
      <c r="C39" s="2" t="s">
        <v>51</v>
      </c>
      <c r="E39" s="28" t="s">
        <v>31</v>
      </c>
      <c r="F39" s="27"/>
      <c r="G39" s="27"/>
      <c r="H39" s="27"/>
      <c r="I39" s="28">
        <v>65</v>
      </c>
      <c r="J39" s="27"/>
      <c r="K39" s="28">
        <v>100</v>
      </c>
      <c r="L39" s="27"/>
      <c r="M39" s="28">
        <v>35</v>
      </c>
      <c r="N39" s="27"/>
      <c r="O39" s="5"/>
      <c r="P39" s="22"/>
      <c r="Q39" s="5"/>
      <c r="R39" s="13"/>
      <c r="S39" s="13"/>
      <c r="T39" s="14">
        <v>100</v>
      </c>
      <c r="U39" s="19"/>
      <c r="V39" s="23"/>
      <c r="W39" s="5"/>
      <c r="X39" s="30"/>
      <c r="Y39" s="16"/>
      <c r="Z39" s="30">
        <v>100</v>
      </c>
      <c r="AA39" s="5"/>
    </row>
    <row r="40" spans="2:33" x14ac:dyDescent="0.25">
      <c r="B40" s="2">
        <v>4161</v>
      </c>
      <c r="C40" s="2" t="s">
        <v>52</v>
      </c>
      <c r="E40" s="28" t="s">
        <v>31</v>
      </c>
      <c r="F40" s="27"/>
      <c r="G40" s="27"/>
      <c r="H40" s="27"/>
      <c r="I40" s="28">
        <v>1</v>
      </c>
      <c r="J40" s="27"/>
      <c r="K40" s="28">
        <v>0</v>
      </c>
      <c r="L40" s="27"/>
      <c r="M40" s="28" t="s">
        <v>53</v>
      </c>
      <c r="N40" s="27"/>
      <c r="O40" s="5"/>
      <c r="P40" s="22"/>
      <c r="Q40" s="5"/>
      <c r="R40" s="13"/>
      <c r="S40" s="13"/>
      <c r="T40" s="14">
        <v>10</v>
      </c>
      <c r="U40" s="19"/>
      <c r="V40" s="23"/>
      <c r="W40" s="5"/>
      <c r="X40" s="30"/>
      <c r="Y40" s="16"/>
      <c r="Z40" s="30">
        <v>10</v>
      </c>
      <c r="AA40" s="5"/>
    </row>
    <row r="41" spans="2:33" x14ac:dyDescent="0.25">
      <c r="B41" s="2">
        <v>4180</v>
      </c>
      <c r="C41" s="2" t="s">
        <v>54</v>
      </c>
      <c r="E41" s="28" t="s">
        <v>31</v>
      </c>
      <c r="F41" s="27"/>
      <c r="G41" s="27"/>
      <c r="H41" s="27"/>
      <c r="I41" s="28">
        <v>829</v>
      </c>
      <c r="J41" s="27"/>
      <c r="K41" s="28">
        <v>1600</v>
      </c>
      <c r="L41" s="27"/>
      <c r="M41" s="28">
        <v>771</v>
      </c>
      <c r="N41" s="27"/>
      <c r="O41" s="5"/>
      <c r="P41" s="22"/>
      <c r="Q41" s="5"/>
      <c r="R41" s="13"/>
      <c r="S41" s="13"/>
      <c r="T41" s="14">
        <v>1600</v>
      </c>
      <c r="U41" s="19"/>
      <c r="V41" s="23"/>
      <c r="W41" s="5"/>
      <c r="X41" s="30"/>
      <c r="Y41" s="16"/>
      <c r="Z41" s="30">
        <v>1600</v>
      </c>
      <c r="AA41" s="5"/>
    </row>
    <row r="42" spans="2:33" x14ac:dyDescent="0.25">
      <c r="B42" s="2">
        <v>4220</v>
      </c>
      <c r="C42" s="2" t="s">
        <v>55</v>
      </c>
      <c r="E42" s="28" t="s">
        <v>31</v>
      </c>
      <c r="F42" s="27"/>
      <c r="G42" s="27"/>
      <c r="H42" s="27"/>
      <c r="I42" s="28">
        <v>1359</v>
      </c>
      <c r="J42" s="27"/>
      <c r="K42" s="28">
        <v>2500</v>
      </c>
      <c r="L42" s="27"/>
      <c r="M42" s="28">
        <v>1141</v>
      </c>
      <c r="N42" s="27"/>
      <c r="O42" s="5"/>
      <c r="P42" s="22"/>
      <c r="Q42" s="5"/>
      <c r="R42" s="13"/>
      <c r="S42" s="13"/>
      <c r="T42" s="14">
        <v>2500</v>
      </c>
      <c r="U42" s="19"/>
      <c r="V42" s="23"/>
      <c r="W42" s="5"/>
      <c r="X42" s="30"/>
      <c r="Y42" s="16"/>
      <c r="Z42" s="30">
        <v>2500</v>
      </c>
      <c r="AA42" s="5"/>
    </row>
    <row r="43" spans="2:33" x14ac:dyDescent="0.25">
      <c r="B43" s="2">
        <v>4225</v>
      </c>
      <c r="C43" s="2" t="s">
        <v>56</v>
      </c>
      <c r="E43" s="28" t="s">
        <v>31</v>
      </c>
      <c r="F43" s="27"/>
      <c r="G43" s="27"/>
      <c r="H43" s="27"/>
      <c r="I43" s="28">
        <v>2633</v>
      </c>
      <c r="J43" s="27"/>
      <c r="K43" s="28">
        <v>5000</v>
      </c>
      <c r="L43" s="27"/>
      <c r="M43" s="28">
        <v>2367</v>
      </c>
      <c r="N43" s="27"/>
      <c r="O43" s="5"/>
      <c r="P43" s="22"/>
      <c r="Q43" s="5"/>
      <c r="R43" s="13"/>
      <c r="S43" s="13"/>
      <c r="T43" s="14">
        <v>5000</v>
      </c>
      <c r="U43" s="19"/>
      <c r="V43" s="23"/>
      <c r="W43" s="5"/>
      <c r="X43" s="30"/>
      <c r="Y43" s="16"/>
      <c r="Z43" s="30">
        <v>5000</v>
      </c>
      <c r="AA43" s="5"/>
    </row>
    <row r="44" spans="2:33" x14ac:dyDescent="0.25">
      <c r="B44" s="2">
        <v>4227</v>
      </c>
      <c r="C44" s="2" t="s">
        <v>57</v>
      </c>
      <c r="E44" s="28" t="s">
        <v>31</v>
      </c>
      <c r="F44" s="27"/>
      <c r="G44" s="27"/>
      <c r="H44" s="27"/>
      <c r="I44" s="28">
        <v>130</v>
      </c>
      <c r="J44" s="27"/>
      <c r="K44" s="28">
        <v>500</v>
      </c>
      <c r="L44" s="27"/>
      <c r="M44" s="28">
        <v>370</v>
      </c>
      <c r="N44" s="27"/>
      <c r="O44" s="5"/>
      <c r="P44" s="22"/>
      <c r="Q44" s="5"/>
      <c r="R44" s="13"/>
      <c r="S44" s="13"/>
      <c r="T44" s="14">
        <v>0</v>
      </c>
      <c r="U44" s="19"/>
      <c r="V44" s="23"/>
      <c r="W44" s="5"/>
      <c r="X44" s="30"/>
      <c r="Y44" s="16"/>
      <c r="Z44" s="30">
        <v>0</v>
      </c>
      <c r="AA44" s="5"/>
    </row>
    <row r="45" spans="2:33" x14ac:dyDescent="0.25">
      <c r="B45" s="2">
        <v>4230</v>
      </c>
      <c r="C45" s="2" t="s">
        <v>58</v>
      </c>
      <c r="E45" s="28" t="s">
        <v>31</v>
      </c>
      <c r="F45" s="27"/>
      <c r="G45" s="27"/>
      <c r="H45" s="27"/>
      <c r="I45" s="28">
        <v>868</v>
      </c>
      <c r="J45" s="27"/>
      <c r="K45" s="28">
        <v>2200</v>
      </c>
      <c r="L45" s="27"/>
      <c r="M45" s="28">
        <v>1332</v>
      </c>
      <c r="N45" s="27"/>
      <c r="O45" s="5"/>
      <c r="P45" s="22"/>
      <c r="Q45" s="5"/>
      <c r="R45" s="13"/>
      <c r="S45" s="13"/>
      <c r="T45" s="14">
        <v>2200</v>
      </c>
      <c r="U45" s="19"/>
      <c r="V45" s="23"/>
      <c r="W45" s="5"/>
      <c r="X45" s="30"/>
      <c r="Y45" s="16"/>
      <c r="Z45" s="30">
        <v>2200</v>
      </c>
      <c r="AA45" s="5"/>
    </row>
    <row r="46" spans="2:33" x14ac:dyDescent="0.25">
      <c r="B46" s="2">
        <v>4234</v>
      </c>
      <c r="C46" s="2" t="s">
        <v>59</v>
      </c>
      <c r="E46" s="28" t="s">
        <v>31</v>
      </c>
      <c r="F46" s="27"/>
      <c r="G46" s="27"/>
      <c r="H46" s="27"/>
      <c r="I46" s="28">
        <v>1225</v>
      </c>
      <c r="J46" s="27"/>
      <c r="K46" s="28">
        <v>2200</v>
      </c>
      <c r="L46" s="27"/>
      <c r="M46" s="28">
        <v>975</v>
      </c>
      <c r="N46" s="27"/>
      <c r="O46" s="5"/>
      <c r="P46" s="22"/>
      <c r="Q46" s="5"/>
      <c r="R46" s="13"/>
      <c r="S46" s="13"/>
      <c r="T46" s="14">
        <v>2200</v>
      </c>
      <c r="U46" s="19"/>
      <c r="V46" s="23"/>
      <c r="W46" s="5"/>
      <c r="X46" s="30"/>
      <c r="Y46" s="16"/>
      <c r="Z46" s="30">
        <v>2200</v>
      </c>
      <c r="AA46" s="5"/>
    </row>
    <row r="47" spans="2:33" x14ac:dyDescent="0.25">
      <c r="B47" s="2">
        <v>4235</v>
      </c>
      <c r="C47" s="2" t="s">
        <v>60</v>
      </c>
      <c r="E47" s="28" t="s">
        <v>31</v>
      </c>
      <c r="F47" s="27"/>
      <c r="G47" s="27"/>
      <c r="H47" s="27"/>
      <c r="I47" s="28">
        <v>123</v>
      </c>
      <c r="J47" s="27"/>
      <c r="K47" s="28">
        <v>500</v>
      </c>
      <c r="L47" s="27"/>
      <c r="M47" s="28">
        <v>377</v>
      </c>
      <c r="N47" s="27"/>
      <c r="O47" s="5"/>
      <c r="P47" s="22"/>
      <c r="Q47" s="5"/>
      <c r="R47" s="13"/>
      <c r="S47" s="13"/>
      <c r="T47" s="14">
        <v>500</v>
      </c>
      <c r="U47" s="19"/>
      <c r="V47" s="23"/>
      <c r="W47" s="5"/>
      <c r="X47" s="30"/>
      <c r="Y47" s="16"/>
      <c r="Z47" s="30">
        <v>500</v>
      </c>
      <c r="AA47" s="5"/>
    </row>
    <row r="48" spans="2:33" x14ac:dyDescent="0.25">
      <c r="B48" s="2">
        <v>4245</v>
      </c>
      <c r="C48" s="2" t="s">
        <v>61</v>
      </c>
      <c r="E48" s="28" t="s">
        <v>31</v>
      </c>
      <c r="F48" s="27"/>
      <c r="G48" s="27"/>
      <c r="H48" s="27"/>
      <c r="I48" s="28">
        <v>69</v>
      </c>
      <c r="J48" s="27"/>
      <c r="K48" s="28">
        <v>500</v>
      </c>
      <c r="L48" s="27"/>
      <c r="M48" s="28">
        <v>431</v>
      </c>
      <c r="N48" s="27"/>
      <c r="O48" s="5"/>
      <c r="P48" s="22"/>
      <c r="Q48" s="5"/>
      <c r="R48" s="13"/>
      <c r="S48" s="13"/>
      <c r="T48" s="14">
        <v>500</v>
      </c>
      <c r="U48" s="19"/>
      <c r="V48" s="23"/>
      <c r="W48" s="5"/>
      <c r="X48" s="30"/>
      <c r="Y48" s="16"/>
      <c r="Z48" s="30">
        <v>500</v>
      </c>
      <c r="AA48" s="5"/>
    </row>
    <row r="49" spans="2:27" x14ac:dyDescent="0.25">
      <c r="B49" s="2">
        <v>4250</v>
      </c>
      <c r="C49" s="2" t="s">
        <v>62</v>
      </c>
      <c r="E49" s="28" t="s">
        <v>31</v>
      </c>
      <c r="F49" s="27"/>
      <c r="G49" s="27"/>
      <c r="H49" s="27"/>
      <c r="I49" s="28">
        <v>4566</v>
      </c>
      <c r="J49" s="27"/>
      <c r="K49" s="28">
        <v>8000</v>
      </c>
      <c r="L49" s="27"/>
      <c r="M49" s="28">
        <v>3434</v>
      </c>
      <c r="N49" s="27"/>
      <c r="O49" s="5"/>
      <c r="P49" s="22"/>
      <c r="Q49" s="5"/>
      <c r="R49" s="13"/>
      <c r="S49" s="13"/>
      <c r="T49" s="14">
        <v>8000</v>
      </c>
      <c r="U49" s="19"/>
      <c r="V49" s="23"/>
      <c r="W49" s="5"/>
      <c r="X49" s="30"/>
      <c r="Y49" s="16"/>
      <c r="Z49" s="30">
        <v>8000</v>
      </c>
      <c r="AA49" s="5"/>
    </row>
    <row r="50" spans="2:27" x14ac:dyDescent="0.25">
      <c r="B50" s="2">
        <v>4650</v>
      </c>
      <c r="C50" s="2" t="s">
        <v>63</v>
      </c>
      <c r="E50" s="28" t="s">
        <v>31</v>
      </c>
      <c r="F50" s="27"/>
      <c r="G50" s="27"/>
      <c r="H50" s="27"/>
      <c r="I50" s="28">
        <v>95</v>
      </c>
      <c r="J50" s="27"/>
      <c r="K50" s="28">
        <v>200</v>
      </c>
      <c r="L50" s="27"/>
      <c r="M50" s="28">
        <v>105</v>
      </c>
      <c r="N50" s="27"/>
      <c r="O50" s="5"/>
      <c r="P50" s="22"/>
      <c r="Q50" s="5"/>
      <c r="R50" s="13"/>
      <c r="S50" s="13"/>
      <c r="T50" s="14">
        <v>200</v>
      </c>
      <c r="U50" s="19"/>
      <c r="V50" s="23"/>
      <c r="W50" s="5"/>
      <c r="X50" s="30"/>
      <c r="Y50" s="16"/>
      <c r="Z50" s="30">
        <v>200</v>
      </c>
      <c r="AA50" s="5"/>
    </row>
    <row r="51" spans="2:27" x14ac:dyDescent="0.25">
      <c r="B51" s="2">
        <v>4950</v>
      </c>
      <c r="C51" s="2" t="s">
        <v>64</v>
      </c>
      <c r="E51" s="28" t="s">
        <v>31</v>
      </c>
      <c r="F51" s="27"/>
      <c r="G51" s="27"/>
      <c r="H51" s="27"/>
      <c r="I51" s="28">
        <v>2487</v>
      </c>
      <c r="J51" s="27"/>
      <c r="K51" s="28">
        <v>3000</v>
      </c>
      <c r="L51" s="27"/>
      <c r="M51" s="28">
        <v>513</v>
      </c>
      <c r="N51" s="27"/>
      <c r="O51" s="5"/>
      <c r="P51" s="22"/>
      <c r="Q51" s="5"/>
      <c r="R51" s="13"/>
      <c r="S51" s="13"/>
      <c r="T51" s="14">
        <v>3000</v>
      </c>
      <c r="U51" s="19"/>
      <c r="V51" s="23"/>
      <c r="W51" s="5"/>
      <c r="X51" s="30"/>
      <c r="Y51" s="16"/>
      <c r="Z51" s="30">
        <v>3000</v>
      </c>
      <c r="AA51" s="5"/>
    </row>
    <row r="52" spans="2:27" x14ac:dyDescent="0.25">
      <c r="B52" s="2">
        <v>4955</v>
      </c>
      <c r="C52" s="2" t="s">
        <v>65</v>
      </c>
      <c r="E52" s="28" t="s">
        <v>31</v>
      </c>
      <c r="F52" s="27"/>
      <c r="G52" s="27"/>
      <c r="H52" s="27"/>
      <c r="I52" s="28">
        <v>50</v>
      </c>
      <c r="J52" s="27"/>
      <c r="K52" s="28">
        <v>0</v>
      </c>
      <c r="L52" s="27"/>
      <c r="M52" s="28" t="s">
        <v>66</v>
      </c>
      <c r="N52" s="27"/>
      <c r="O52" s="5"/>
      <c r="P52" s="22"/>
      <c r="Q52" s="5"/>
      <c r="R52" s="13"/>
      <c r="S52" s="13"/>
      <c r="T52" s="14">
        <v>0</v>
      </c>
      <c r="U52" s="19"/>
      <c r="V52" s="23"/>
      <c r="W52" s="5"/>
      <c r="X52" s="30"/>
      <c r="Y52" s="16"/>
      <c r="Z52" s="30">
        <v>0</v>
      </c>
      <c r="AA52" s="5"/>
    </row>
    <row r="53" spans="2:27" x14ac:dyDescent="0.25">
      <c r="D53" s="2" t="s">
        <v>67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5"/>
      <c r="P53" s="22"/>
      <c r="Q53" s="5"/>
      <c r="R53" s="13"/>
      <c r="S53" s="13"/>
      <c r="T53" s="13"/>
      <c r="U53" s="18"/>
      <c r="V53" s="22"/>
      <c r="W53" s="5"/>
      <c r="X53" s="30"/>
      <c r="Y53" s="16"/>
      <c r="Z53" s="30"/>
      <c r="AA53" s="5"/>
    </row>
    <row r="54" spans="2:27" x14ac:dyDescent="0.25">
      <c r="B54" s="1">
        <v>230</v>
      </c>
      <c r="C54" s="1" t="s">
        <v>68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5"/>
      <c r="P54" s="22"/>
      <c r="Q54" s="5"/>
      <c r="R54" s="13"/>
      <c r="S54" s="13"/>
      <c r="T54" s="13"/>
      <c r="U54" s="18"/>
      <c r="V54" s="22"/>
      <c r="W54" s="5"/>
      <c r="X54" s="30"/>
      <c r="Y54" s="16"/>
      <c r="Z54" s="30"/>
      <c r="AA54" s="5"/>
    </row>
    <row r="55" spans="2:27" x14ac:dyDescent="0.25">
      <c r="B55" s="2">
        <v>1300</v>
      </c>
      <c r="C55" s="2" t="s">
        <v>69</v>
      </c>
      <c r="E55" s="28">
        <v>954</v>
      </c>
      <c r="F55" s="27"/>
      <c r="G55" s="28">
        <v>200</v>
      </c>
      <c r="H55" s="27"/>
      <c r="I55" s="27"/>
      <c r="J55" s="27"/>
      <c r="K55" s="27"/>
      <c r="L55" s="27"/>
      <c r="M55" s="28" t="s">
        <v>70</v>
      </c>
      <c r="N55" s="27"/>
      <c r="O55" s="5"/>
      <c r="P55" s="22"/>
      <c r="Q55" s="5"/>
      <c r="R55" s="13">
        <v>1000</v>
      </c>
      <c r="S55" s="13"/>
      <c r="T55" s="13"/>
      <c r="U55" s="18"/>
      <c r="V55" s="22"/>
      <c r="W55" s="5"/>
      <c r="X55" s="30">
        <v>1000</v>
      </c>
      <c r="Y55" s="16"/>
      <c r="Z55" s="30"/>
      <c r="AA55" s="5"/>
    </row>
    <row r="56" spans="2:27" x14ac:dyDescent="0.25">
      <c r="B56" s="2">
        <v>1749</v>
      </c>
      <c r="C56" s="2" t="s">
        <v>71</v>
      </c>
      <c r="E56" s="28">
        <v>42</v>
      </c>
      <c r="F56" s="27"/>
      <c r="G56" s="28">
        <v>0</v>
      </c>
      <c r="H56" s="27"/>
      <c r="I56" s="27"/>
      <c r="J56" s="27"/>
      <c r="K56" s="27"/>
      <c r="L56" s="27"/>
      <c r="M56" s="28" t="s">
        <v>72</v>
      </c>
      <c r="N56" s="27"/>
      <c r="O56" s="5"/>
      <c r="P56" s="22"/>
      <c r="Q56" s="5"/>
      <c r="R56" s="13">
        <v>0</v>
      </c>
      <c r="S56" s="13"/>
      <c r="T56" s="13"/>
      <c r="U56" s="18"/>
      <c r="V56" s="22"/>
      <c r="W56" s="5"/>
      <c r="X56" s="30"/>
      <c r="Y56" s="16"/>
      <c r="Z56" s="30"/>
      <c r="AA56" s="5"/>
    </row>
    <row r="57" spans="2:27" x14ac:dyDescent="0.25">
      <c r="B57" s="2">
        <v>1750</v>
      </c>
      <c r="C57" s="2" t="s">
        <v>73</v>
      </c>
      <c r="E57" s="28">
        <v>6000</v>
      </c>
      <c r="F57" s="27"/>
      <c r="G57" s="28">
        <v>6000</v>
      </c>
      <c r="H57" s="27"/>
      <c r="I57" s="27"/>
      <c r="J57" s="27"/>
      <c r="K57" s="27"/>
      <c r="L57" s="27"/>
      <c r="M57" s="28" t="s">
        <v>74</v>
      </c>
      <c r="N57" s="27"/>
      <c r="O57" s="5"/>
      <c r="P57" s="22"/>
      <c r="Q57" s="5"/>
      <c r="R57" s="13">
        <v>6000</v>
      </c>
      <c r="S57" s="13"/>
      <c r="T57" s="13"/>
      <c r="U57" s="18"/>
      <c r="V57" s="22"/>
      <c r="W57" s="5"/>
      <c r="X57" s="30">
        <v>7000</v>
      </c>
      <c r="Y57" s="16"/>
      <c r="Z57" s="30"/>
      <c r="AA57" s="5"/>
    </row>
    <row r="58" spans="2:27" x14ac:dyDescent="0.25">
      <c r="B58" s="2">
        <v>1751</v>
      </c>
      <c r="C58" s="2" t="s">
        <v>75</v>
      </c>
      <c r="E58" s="28">
        <v>667</v>
      </c>
      <c r="F58" s="27"/>
      <c r="G58" s="28">
        <v>0</v>
      </c>
      <c r="H58" s="27"/>
      <c r="I58" s="27"/>
      <c r="J58" s="27"/>
      <c r="K58" s="27"/>
      <c r="L58" s="27"/>
      <c r="M58" s="28" t="s">
        <v>76</v>
      </c>
      <c r="N58" s="27"/>
      <c r="O58" s="5"/>
      <c r="P58" s="22"/>
      <c r="Q58" s="5"/>
      <c r="R58" s="13">
        <v>0</v>
      </c>
      <c r="S58" s="13"/>
      <c r="T58" s="13"/>
      <c r="U58" s="18"/>
      <c r="V58" s="22"/>
      <c r="W58" s="5"/>
      <c r="X58" s="30"/>
      <c r="Y58" s="16"/>
      <c r="Z58" s="30"/>
      <c r="AA58" s="5"/>
    </row>
    <row r="59" spans="2:27" x14ac:dyDescent="0.25">
      <c r="B59" s="2">
        <v>1752</v>
      </c>
      <c r="C59" s="2" t="s">
        <v>77</v>
      </c>
      <c r="E59" s="28">
        <v>1000</v>
      </c>
      <c r="F59" s="27"/>
      <c r="G59" s="28">
        <v>1000</v>
      </c>
      <c r="H59" s="27"/>
      <c r="I59" s="27"/>
      <c r="J59" s="27"/>
      <c r="K59" s="27"/>
      <c r="L59" s="27"/>
      <c r="M59" s="28">
        <v>1000</v>
      </c>
      <c r="N59" s="27"/>
      <c r="O59" s="5"/>
      <c r="P59" s="22"/>
      <c r="Q59" s="5"/>
      <c r="R59" s="13">
        <v>1000</v>
      </c>
      <c r="S59" s="13"/>
      <c r="T59" s="13"/>
      <c r="U59" s="18"/>
      <c r="V59" s="22"/>
      <c r="W59" s="5"/>
      <c r="X59" s="30">
        <v>1000</v>
      </c>
      <c r="Y59" s="16"/>
      <c r="Z59" s="30"/>
      <c r="AA59" s="5"/>
    </row>
    <row r="60" spans="2:27" x14ac:dyDescent="0.25"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5"/>
      <c r="P60" s="22"/>
      <c r="Q60" s="5"/>
      <c r="R60" s="13"/>
      <c r="S60" s="13"/>
      <c r="T60" s="13"/>
      <c r="U60" s="18"/>
      <c r="V60" s="22"/>
      <c r="W60" s="5"/>
      <c r="X60" s="30"/>
      <c r="Y60" s="16"/>
      <c r="Z60" s="30"/>
      <c r="AA60" s="5"/>
    </row>
    <row r="61" spans="2:27" x14ac:dyDescent="0.25">
      <c r="B61" s="2">
        <v>4200</v>
      </c>
      <c r="C61" s="2" t="s">
        <v>78</v>
      </c>
      <c r="E61" s="28" t="s">
        <v>31</v>
      </c>
      <c r="F61" s="27"/>
      <c r="G61" s="27"/>
      <c r="H61" s="27"/>
      <c r="I61" s="28">
        <v>3343</v>
      </c>
      <c r="J61" s="27"/>
      <c r="K61" s="28">
        <v>3350</v>
      </c>
      <c r="L61" s="27"/>
      <c r="M61" s="28">
        <v>7</v>
      </c>
      <c r="N61" s="27"/>
      <c r="O61" s="5"/>
      <c r="P61" s="22"/>
      <c r="Q61" s="5"/>
      <c r="R61" s="13"/>
      <c r="S61" s="13"/>
      <c r="T61" s="14">
        <v>3500</v>
      </c>
      <c r="U61" s="19"/>
      <c r="V61" s="23"/>
      <c r="W61" s="5"/>
      <c r="X61" s="30"/>
      <c r="Y61" s="16"/>
      <c r="Z61" s="30">
        <v>3500</v>
      </c>
      <c r="AA61" s="5"/>
    </row>
    <row r="62" spans="2:27" x14ac:dyDescent="0.25">
      <c r="B62" s="2">
        <v>4205</v>
      </c>
      <c r="C62" s="2" t="s">
        <v>79</v>
      </c>
      <c r="E62" s="28" t="s">
        <v>31</v>
      </c>
      <c r="F62" s="27"/>
      <c r="G62" s="27"/>
      <c r="H62" s="27"/>
      <c r="I62" s="28">
        <v>2485</v>
      </c>
      <c r="J62" s="27"/>
      <c r="K62" s="28">
        <v>1500</v>
      </c>
      <c r="L62" s="27"/>
      <c r="M62" s="28" t="s">
        <v>80</v>
      </c>
      <c r="N62" s="27"/>
      <c r="O62" s="5"/>
      <c r="P62" s="22"/>
      <c r="Q62" s="5"/>
      <c r="R62" s="13"/>
      <c r="S62" s="13"/>
      <c r="T62" s="14">
        <v>3500</v>
      </c>
      <c r="U62" s="19"/>
      <c r="V62" s="23"/>
      <c r="W62" s="5"/>
      <c r="X62" s="30"/>
      <c r="Y62" s="16"/>
      <c r="Z62" s="30">
        <v>3500</v>
      </c>
      <c r="AA62" s="5"/>
    </row>
    <row r="63" spans="2:27" x14ac:dyDescent="0.25">
      <c r="B63" s="2">
        <v>4210</v>
      </c>
      <c r="C63" s="2" t="s">
        <v>81</v>
      </c>
      <c r="E63" s="28" t="s">
        <v>31</v>
      </c>
      <c r="F63" s="27"/>
      <c r="G63" s="27"/>
      <c r="H63" s="27"/>
      <c r="I63" s="28">
        <v>145</v>
      </c>
      <c r="J63" s="27"/>
      <c r="K63" s="28">
        <v>400</v>
      </c>
      <c r="L63" s="27"/>
      <c r="M63" s="28">
        <v>255</v>
      </c>
      <c r="N63" s="27"/>
      <c r="O63" s="5"/>
      <c r="P63" s="22"/>
      <c r="Q63" s="5"/>
      <c r="R63" s="13"/>
      <c r="S63" s="13"/>
      <c r="T63" s="14">
        <v>400</v>
      </c>
      <c r="U63" s="19"/>
      <c r="V63" s="23"/>
      <c r="W63" s="5"/>
      <c r="X63" s="30"/>
      <c r="Y63" s="16"/>
      <c r="Z63" s="30">
        <v>400</v>
      </c>
      <c r="AA63" s="5"/>
    </row>
    <row r="64" spans="2:27" x14ac:dyDescent="0.25">
      <c r="B64" s="2">
        <v>4215</v>
      </c>
      <c r="C64" s="2" t="s">
        <v>82</v>
      </c>
      <c r="E64" s="28" t="s">
        <v>31</v>
      </c>
      <c r="F64" s="27"/>
      <c r="G64" s="27"/>
      <c r="H64" s="27"/>
      <c r="I64" s="28">
        <v>285</v>
      </c>
      <c r="J64" s="27"/>
      <c r="K64" s="28">
        <v>500</v>
      </c>
      <c r="L64" s="27"/>
      <c r="M64" s="28">
        <v>215</v>
      </c>
      <c r="N64" s="27"/>
      <c r="O64" s="5"/>
      <c r="P64" s="22"/>
      <c r="Q64" s="5"/>
      <c r="R64" s="13"/>
      <c r="S64" s="13"/>
      <c r="T64" s="14">
        <v>500</v>
      </c>
      <c r="U64" s="19"/>
      <c r="V64" s="23"/>
      <c r="W64" s="5"/>
      <c r="X64" s="30"/>
      <c r="Y64" s="16"/>
      <c r="Z64" s="30">
        <v>500</v>
      </c>
      <c r="AA64" s="5"/>
    </row>
    <row r="65" spans="2:27" x14ac:dyDescent="0.25">
      <c r="B65" s="2">
        <v>4300</v>
      </c>
      <c r="C65" s="2" t="s">
        <v>83</v>
      </c>
      <c r="E65" s="28" t="s">
        <v>31</v>
      </c>
      <c r="F65" s="27"/>
      <c r="G65" s="27"/>
      <c r="H65" s="27"/>
      <c r="I65" s="28">
        <v>0</v>
      </c>
      <c r="J65" s="27"/>
      <c r="K65" s="28">
        <v>300</v>
      </c>
      <c r="L65" s="27"/>
      <c r="M65" s="28">
        <v>300</v>
      </c>
      <c r="N65" s="27"/>
      <c r="O65" s="5"/>
      <c r="P65" s="22"/>
      <c r="Q65" s="5"/>
      <c r="R65" s="13"/>
      <c r="S65" s="13"/>
      <c r="T65" s="14">
        <v>0</v>
      </c>
      <c r="U65" s="19"/>
      <c r="V65" s="23"/>
      <c r="W65" s="5"/>
      <c r="X65" s="30"/>
      <c r="Y65" s="16"/>
      <c r="Z65" s="30">
        <v>0</v>
      </c>
      <c r="AA65" s="5"/>
    </row>
    <row r="66" spans="2:27" x14ac:dyDescent="0.25">
      <c r="B66" s="2">
        <v>4305</v>
      </c>
      <c r="C66" s="2" t="s">
        <v>84</v>
      </c>
      <c r="E66" s="28" t="s">
        <v>31</v>
      </c>
      <c r="F66" s="27"/>
      <c r="G66" s="27"/>
      <c r="H66" s="27"/>
      <c r="I66" s="28">
        <v>2137</v>
      </c>
      <c r="J66" s="27"/>
      <c r="K66" s="28">
        <v>5000</v>
      </c>
      <c r="L66" s="27"/>
      <c r="M66" s="28">
        <v>2863</v>
      </c>
      <c r="N66" s="27"/>
      <c r="O66" s="5"/>
      <c r="P66" s="22"/>
      <c r="Q66" s="5"/>
      <c r="R66" s="13"/>
      <c r="S66" s="13"/>
      <c r="T66" s="14">
        <v>0</v>
      </c>
      <c r="U66" s="19"/>
      <c r="V66" s="23"/>
      <c r="W66" s="5"/>
      <c r="X66" s="30"/>
      <c r="Y66" s="16"/>
      <c r="Z66" s="30">
        <v>5000</v>
      </c>
      <c r="AA66" s="5"/>
    </row>
    <row r="67" spans="2:27" x14ac:dyDescent="0.25">
      <c r="B67" s="2">
        <v>4306</v>
      </c>
      <c r="C67" s="2" t="s">
        <v>85</v>
      </c>
      <c r="E67" s="28" t="s">
        <v>31</v>
      </c>
      <c r="F67" s="27"/>
      <c r="G67" s="27"/>
      <c r="H67" s="27"/>
      <c r="I67" s="28">
        <v>170</v>
      </c>
      <c r="J67" s="27"/>
      <c r="K67" s="28">
        <v>800</v>
      </c>
      <c r="L67" s="27"/>
      <c r="M67" s="28">
        <v>630</v>
      </c>
      <c r="N67" s="27"/>
      <c r="O67" s="5"/>
      <c r="P67" s="22"/>
      <c r="Q67" s="5"/>
      <c r="R67" s="13"/>
      <c r="S67" s="13"/>
      <c r="T67" s="14">
        <v>800</v>
      </c>
      <c r="U67" s="19"/>
      <c r="V67" s="23"/>
      <c r="W67" s="5"/>
      <c r="X67" s="30"/>
      <c r="Y67" s="16"/>
      <c r="Z67" s="30">
        <v>800</v>
      </c>
      <c r="AA67" s="5"/>
    </row>
    <row r="68" spans="2:27" x14ac:dyDescent="0.25">
      <c r="B68" s="2">
        <v>4310</v>
      </c>
      <c r="C68" s="2" t="s">
        <v>86</v>
      </c>
      <c r="E68" s="28" t="s">
        <v>31</v>
      </c>
      <c r="F68" s="27"/>
      <c r="G68" s="27"/>
      <c r="H68" s="27"/>
      <c r="I68" s="28">
        <v>275</v>
      </c>
      <c r="J68" s="27"/>
      <c r="K68" s="28">
        <v>400</v>
      </c>
      <c r="L68" s="27"/>
      <c r="M68" s="28">
        <v>125</v>
      </c>
      <c r="N68" s="27"/>
      <c r="O68" s="5"/>
      <c r="P68" s="22"/>
      <c r="Q68" s="5"/>
      <c r="R68" s="13"/>
      <c r="S68" s="13"/>
      <c r="T68" s="14">
        <v>550</v>
      </c>
      <c r="U68" s="19"/>
      <c r="V68" s="23"/>
      <c r="W68" s="5"/>
      <c r="X68" s="30"/>
      <c r="Y68" s="16"/>
      <c r="Z68" s="30">
        <v>600</v>
      </c>
      <c r="AA68" s="5"/>
    </row>
    <row r="69" spans="2:27" x14ac:dyDescent="0.25">
      <c r="B69" s="2">
        <v>4325</v>
      </c>
      <c r="C69" s="2" t="s">
        <v>87</v>
      </c>
      <c r="E69" s="28" t="s">
        <v>31</v>
      </c>
      <c r="F69" s="27"/>
      <c r="G69" s="27"/>
      <c r="H69" s="27"/>
      <c r="I69" s="28">
        <v>0</v>
      </c>
      <c r="J69" s="27"/>
      <c r="K69" s="28">
        <v>1500</v>
      </c>
      <c r="L69" s="27"/>
      <c r="M69" s="28">
        <v>1500</v>
      </c>
      <c r="N69" s="27"/>
      <c r="O69" s="5"/>
      <c r="P69" s="22"/>
      <c r="Q69" s="5"/>
      <c r="R69" s="13"/>
      <c r="S69" s="13"/>
      <c r="T69" s="14">
        <v>1500</v>
      </c>
      <c r="U69" s="19"/>
      <c r="V69" s="23"/>
      <c r="W69" s="5"/>
      <c r="X69" s="30"/>
      <c r="Y69" s="16"/>
      <c r="Z69" s="30">
        <v>1600</v>
      </c>
      <c r="AA69" s="5"/>
    </row>
    <row r="70" spans="2:27" x14ac:dyDescent="0.25">
      <c r="B70" s="2">
        <v>4330</v>
      </c>
      <c r="C70" s="2" t="s">
        <v>88</v>
      </c>
      <c r="E70" s="28" t="s">
        <v>31</v>
      </c>
      <c r="F70" s="27"/>
      <c r="G70" s="27"/>
      <c r="H70" s="27"/>
      <c r="I70" s="28">
        <v>0</v>
      </c>
      <c r="J70" s="27"/>
      <c r="K70" s="28">
        <v>2500</v>
      </c>
      <c r="L70" s="27"/>
      <c r="M70" s="28">
        <v>2500</v>
      </c>
      <c r="N70" s="27"/>
      <c r="O70" s="5"/>
      <c r="P70" s="22"/>
      <c r="Q70" s="5"/>
      <c r="R70" s="13"/>
      <c r="S70" s="13"/>
      <c r="T70" s="14">
        <v>2500</v>
      </c>
      <c r="U70" s="19"/>
      <c r="V70" s="23"/>
      <c r="W70" s="5"/>
      <c r="X70" s="30"/>
      <c r="Y70" s="16"/>
      <c r="Z70" s="30">
        <v>2500</v>
      </c>
      <c r="AA70" s="5"/>
    </row>
    <row r="71" spans="2:27" x14ac:dyDescent="0.25">
      <c r="B71" s="2">
        <v>4340</v>
      </c>
      <c r="C71" s="2" t="s">
        <v>89</v>
      </c>
      <c r="E71" s="28" t="s">
        <v>31</v>
      </c>
      <c r="F71" s="27"/>
      <c r="G71" s="27"/>
      <c r="H71" s="27"/>
      <c r="I71" s="28">
        <v>0</v>
      </c>
      <c r="J71" s="27"/>
      <c r="K71" s="28">
        <v>1000</v>
      </c>
      <c r="L71" s="27"/>
      <c r="M71" s="28">
        <v>1000</v>
      </c>
      <c r="N71" s="27"/>
      <c r="O71" s="5"/>
      <c r="P71" s="22"/>
      <c r="Q71" s="5"/>
      <c r="R71" s="13"/>
      <c r="S71" s="13"/>
      <c r="T71" s="14">
        <v>500</v>
      </c>
      <c r="U71" s="19"/>
      <c r="V71" s="23"/>
      <c r="W71" s="5"/>
      <c r="X71" s="30"/>
      <c r="Y71" s="16"/>
      <c r="Z71" s="30">
        <v>500</v>
      </c>
      <c r="AA71" s="5"/>
    </row>
    <row r="72" spans="2:27" x14ac:dyDescent="0.25">
      <c r="B72" s="2">
        <v>4341</v>
      </c>
      <c r="C72" s="2" t="s">
        <v>90</v>
      </c>
      <c r="E72" s="28" t="s">
        <v>31</v>
      </c>
      <c r="F72" s="27"/>
      <c r="G72" s="27"/>
      <c r="H72" s="27"/>
      <c r="I72" s="28">
        <v>2200</v>
      </c>
      <c r="J72" s="27"/>
      <c r="K72" s="28">
        <v>0</v>
      </c>
      <c r="L72" s="27"/>
      <c r="M72" s="28" t="s">
        <v>91</v>
      </c>
      <c r="N72" s="27"/>
      <c r="O72" s="5"/>
      <c r="P72" s="22"/>
      <c r="Q72" s="5"/>
      <c r="R72" s="13"/>
      <c r="S72" s="13"/>
      <c r="T72" s="14">
        <v>750</v>
      </c>
      <c r="U72" s="19"/>
      <c r="V72" s="23"/>
      <c r="W72" s="5"/>
      <c r="X72" s="30"/>
      <c r="Y72" s="16"/>
      <c r="Z72" s="30">
        <v>750</v>
      </c>
      <c r="AA72" s="5"/>
    </row>
    <row r="73" spans="2:27" x14ac:dyDescent="0.25">
      <c r="B73" s="2">
        <v>4343</v>
      </c>
      <c r="C73" s="2" t="s">
        <v>92</v>
      </c>
      <c r="E73" s="28" t="s">
        <v>31</v>
      </c>
      <c r="F73" s="27"/>
      <c r="G73" s="27"/>
      <c r="H73" s="27"/>
      <c r="I73" s="28">
        <v>0</v>
      </c>
      <c r="J73" s="27"/>
      <c r="K73" s="28">
        <v>15000</v>
      </c>
      <c r="L73" s="27"/>
      <c r="M73" s="28">
        <v>15000</v>
      </c>
      <c r="N73" s="27"/>
      <c r="O73" s="5"/>
      <c r="P73" s="22">
        <v>15000</v>
      </c>
      <c r="Q73" s="5"/>
      <c r="R73" s="13"/>
      <c r="S73" s="13"/>
      <c r="T73" s="14">
        <v>15000</v>
      </c>
      <c r="U73" s="19"/>
      <c r="V73" s="23"/>
      <c r="W73" s="5"/>
      <c r="X73" s="30"/>
      <c r="Y73" s="16"/>
      <c r="Z73" s="30">
        <v>30000</v>
      </c>
      <c r="AA73" s="5"/>
    </row>
    <row r="74" spans="2:27" x14ac:dyDescent="0.25">
      <c r="E74" s="27"/>
      <c r="F74" s="27"/>
      <c r="G74" s="27"/>
      <c r="H74" s="27"/>
      <c r="I74" s="28"/>
      <c r="J74" s="27"/>
      <c r="K74" s="28"/>
      <c r="L74" s="27"/>
      <c r="M74" s="28" t="s">
        <v>93</v>
      </c>
      <c r="N74" s="27"/>
      <c r="O74" s="5"/>
      <c r="P74" s="22"/>
      <c r="Q74" s="5"/>
      <c r="R74" s="13"/>
      <c r="S74" s="13"/>
      <c r="T74" s="13"/>
      <c r="U74" s="18"/>
      <c r="V74" s="22"/>
      <c r="W74" s="5"/>
      <c r="X74" s="30"/>
      <c r="Y74" s="16"/>
      <c r="Z74" s="30"/>
      <c r="AA74" s="5"/>
    </row>
    <row r="75" spans="2:27" x14ac:dyDescent="0.25">
      <c r="B75" s="1">
        <v>240</v>
      </c>
      <c r="C75" s="1" t="s">
        <v>94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"/>
      <c r="P75" s="22"/>
      <c r="Q75" s="5"/>
      <c r="R75" s="13"/>
      <c r="S75" s="13"/>
      <c r="T75" s="13"/>
      <c r="U75" s="18"/>
      <c r="V75" s="22"/>
      <c r="W75" s="5"/>
      <c r="X75" s="30"/>
      <c r="Y75" s="16"/>
      <c r="Z75" s="30"/>
      <c r="AA75" s="5"/>
    </row>
    <row r="76" spans="2:27" x14ac:dyDescent="0.25">
      <c r="B76" s="2">
        <v>1400</v>
      </c>
      <c r="C76" s="2" t="s">
        <v>95</v>
      </c>
      <c r="E76" s="28">
        <v>3016</v>
      </c>
      <c r="F76" s="27"/>
      <c r="G76" s="28">
        <v>1700</v>
      </c>
      <c r="H76" s="27"/>
      <c r="I76" s="27"/>
      <c r="J76" s="27"/>
      <c r="K76" s="27"/>
      <c r="L76" s="27"/>
      <c r="M76" s="28" t="s">
        <v>96</v>
      </c>
      <c r="N76" s="27"/>
      <c r="O76" s="5"/>
      <c r="P76" s="22"/>
      <c r="Q76" s="5"/>
      <c r="R76" s="14">
        <v>2500</v>
      </c>
      <c r="S76" s="13"/>
      <c r="T76" s="13"/>
      <c r="U76" s="18"/>
      <c r="V76" s="22"/>
      <c r="W76" s="5"/>
      <c r="X76" s="30">
        <v>3000</v>
      </c>
      <c r="Y76" s="16"/>
      <c r="Z76" s="30"/>
      <c r="AA76" s="5"/>
    </row>
    <row r="77" spans="2:27" x14ac:dyDescent="0.25">
      <c r="B77" s="2">
        <v>1410</v>
      </c>
      <c r="C77" s="2" t="s">
        <v>97</v>
      </c>
      <c r="E77" s="28">
        <v>3142</v>
      </c>
      <c r="F77" s="27"/>
      <c r="G77" s="28">
        <v>4100</v>
      </c>
      <c r="H77" s="27"/>
      <c r="I77" s="27"/>
      <c r="J77" s="27"/>
      <c r="K77" s="27"/>
      <c r="L77" s="27"/>
      <c r="M77" s="28">
        <v>958</v>
      </c>
      <c r="N77" s="27"/>
      <c r="O77" s="5"/>
      <c r="P77" s="22"/>
      <c r="Q77" s="5"/>
      <c r="R77" s="14">
        <v>2500</v>
      </c>
      <c r="S77" s="13"/>
      <c r="T77" s="13"/>
      <c r="U77" s="18"/>
      <c r="V77" s="22"/>
      <c r="W77" s="5"/>
      <c r="X77" s="30">
        <v>3000</v>
      </c>
      <c r="Y77" s="16"/>
      <c r="Z77" s="30"/>
      <c r="AA77" s="5"/>
    </row>
    <row r="78" spans="2:27" x14ac:dyDescent="0.25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5"/>
      <c r="P78" s="22"/>
      <c r="Q78" s="5"/>
      <c r="R78" s="13"/>
      <c r="S78" s="13"/>
      <c r="T78" s="13"/>
      <c r="U78" s="18"/>
      <c r="V78" s="22"/>
      <c r="W78" s="5"/>
      <c r="X78" s="30"/>
      <c r="Y78" s="16"/>
      <c r="Z78" s="30"/>
      <c r="AA78" s="5"/>
    </row>
    <row r="79" spans="2:27" x14ac:dyDescent="0.25">
      <c r="B79" s="2">
        <v>4205</v>
      </c>
      <c r="C79" s="2" t="s">
        <v>79</v>
      </c>
      <c r="E79" s="28" t="s">
        <v>31</v>
      </c>
      <c r="F79" s="27"/>
      <c r="G79" s="27"/>
      <c r="H79" s="27"/>
      <c r="I79" s="28">
        <v>51</v>
      </c>
      <c r="J79" s="27"/>
      <c r="K79" s="28">
        <v>300</v>
      </c>
      <c r="L79" s="27"/>
      <c r="M79" s="28">
        <v>249</v>
      </c>
      <c r="N79" s="27"/>
      <c r="O79" s="5"/>
      <c r="P79" s="22"/>
      <c r="Q79" s="5"/>
      <c r="R79" s="13"/>
      <c r="S79" s="13"/>
      <c r="T79" s="14">
        <v>100</v>
      </c>
      <c r="U79" s="19"/>
      <c r="V79" s="23"/>
      <c r="W79" s="5"/>
      <c r="X79" s="30"/>
      <c r="Y79" s="16"/>
      <c r="Z79" s="30">
        <v>100</v>
      </c>
      <c r="AA79" s="5"/>
    </row>
    <row r="80" spans="2:27" x14ac:dyDescent="0.25">
      <c r="B80" s="2">
        <v>4210</v>
      </c>
      <c r="C80" s="2" t="s">
        <v>81</v>
      </c>
      <c r="E80" s="28" t="s">
        <v>31</v>
      </c>
      <c r="F80" s="27"/>
      <c r="G80" s="27"/>
      <c r="H80" s="27"/>
      <c r="I80" s="28">
        <v>39</v>
      </c>
      <c r="J80" s="27"/>
      <c r="K80" s="28">
        <v>200</v>
      </c>
      <c r="L80" s="27"/>
      <c r="M80" s="28">
        <v>161</v>
      </c>
      <c r="N80" s="27"/>
      <c r="O80" s="5"/>
      <c r="P80" s="22"/>
      <c r="Q80" s="5"/>
      <c r="R80" s="13"/>
      <c r="S80" s="13"/>
      <c r="T80" s="14">
        <v>100</v>
      </c>
      <c r="U80" s="19"/>
      <c r="V80" s="23"/>
      <c r="W80" s="5"/>
      <c r="X80" s="30"/>
      <c r="Y80" s="16"/>
      <c r="Z80" s="30">
        <v>100</v>
      </c>
      <c r="AA80" s="5"/>
    </row>
    <row r="81" spans="2:27" x14ac:dyDescent="0.25">
      <c r="B81" s="2">
        <v>4305</v>
      </c>
      <c r="C81" s="2" t="s">
        <v>84</v>
      </c>
      <c r="E81" s="28" t="s">
        <v>31</v>
      </c>
      <c r="F81" s="27"/>
      <c r="G81" s="27"/>
      <c r="H81" s="27"/>
      <c r="I81" s="28">
        <v>0</v>
      </c>
      <c r="J81" s="27"/>
      <c r="K81" s="28">
        <v>5000</v>
      </c>
      <c r="L81" s="27"/>
      <c r="M81" s="28">
        <v>5000</v>
      </c>
      <c r="N81" s="27"/>
      <c r="O81" s="5"/>
      <c r="P81" s="22">
        <v>23000</v>
      </c>
      <c r="Q81" s="5"/>
      <c r="R81" s="13"/>
      <c r="S81" s="13"/>
      <c r="T81" s="14">
        <v>2500</v>
      </c>
      <c r="U81" s="19"/>
      <c r="V81" s="23"/>
      <c r="W81" s="5"/>
      <c r="X81" s="30"/>
      <c r="Y81" s="16"/>
      <c r="Z81" s="30">
        <v>2500</v>
      </c>
      <c r="AA81" s="5"/>
    </row>
    <row r="82" spans="2:27" x14ac:dyDescent="0.25">
      <c r="D82" s="2" t="s">
        <v>98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5"/>
      <c r="P82" s="22"/>
      <c r="Q82" s="5"/>
      <c r="R82" s="13"/>
      <c r="S82" s="13"/>
      <c r="T82" s="13"/>
      <c r="U82" s="18"/>
      <c r="V82" s="22"/>
      <c r="W82" s="5"/>
      <c r="X82" s="30"/>
      <c r="Y82" s="16"/>
      <c r="Z82" s="30"/>
      <c r="AA82" s="5"/>
    </row>
    <row r="83" spans="2:27" x14ac:dyDescent="0.25">
      <c r="B83" s="1">
        <v>241</v>
      </c>
      <c r="C83" s="1" t="s">
        <v>99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5"/>
      <c r="P83" s="22"/>
      <c r="Q83" s="5"/>
      <c r="R83" s="13"/>
      <c r="S83" s="13"/>
      <c r="T83" s="13"/>
      <c r="U83" s="18"/>
      <c r="V83" s="22"/>
      <c r="W83" s="5"/>
      <c r="X83" s="30"/>
      <c r="Y83" s="16"/>
      <c r="Z83" s="30"/>
      <c r="AA83" s="5"/>
    </row>
    <row r="84" spans="2:27" x14ac:dyDescent="0.25">
      <c r="B84" s="2">
        <v>1250</v>
      </c>
      <c r="C84" s="2" t="s">
        <v>100</v>
      </c>
      <c r="E84" s="28">
        <v>10995</v>
      </c>
      <c r="F84" s="27"/>
      <c r="G84" s="28">
        <v>6000</v>
      </c>
      <c r="H84" s="27"/>
      <c r="I84" s="27"/>
      <c r="J84" s="27"/>
      <c r="K84" s="27"/>
      <c r="L84" s="27"/>
      <c r="M84" s="28" t="s">
        <v>101</v>
      </c>
      <c r="N84" s="27"/>
      <c r="O84" s="5"/>
      <c r="P84" s="22"/>
      <c r="Q84" s="5"/>
      <c r="R84" s="13"/>
      <c r="S84" s="13"/>
      <c r="T84" s="13"/>
      <c r="U84" s="18"/>
      <c r="V84" s="22"/>
      <c r="W84" s="5"/>
      <c r="X84" s="30"/>
      <c r="Y84" s="16"/>
      <c r="Z84" s="30"/>
      <c r="AA84" s="5"/>
    </row>
    <row r="85" spans="2:27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5"/>
      <c r="P85" s="22"/>
      <c r="Q85" s="5"/>
      <c r="R85" s="13"/>
      <c r="S85" s="13"/>
      <c r="T85" s="13"/>
      <c r="U85" s="18"/>
      <c r="V85" s="22"/>
      <c r="W85" s="5"/>
      <c r="X85" s="30"/>
      <c r="Y85" s="16"/>
      <c r="Z85" s="30"/>
      <c r="AA85" s="5"/>
    </row>
    <row r="86" spans="2:27" x14ac:dyDescent="0.25">
      <c r="B86" s="2">
        <v>4269</v>
      </c>
      <c r="C86" s="2" t="s">
        <v>102</v>
      </c>
      <c r="E86" s="28" t="s">
        <v>31</v>
      </c>
      <c r="F86" s="27"/>
      <c r="G86" s="27"/>
      <c r="H86" s="27"/>
      <c r="I86" s="28">
        <v>5245</v>
      </c>
      <c r="J86" s="27"/>
      <c r="K86" s="28">
        <v>6000</v>
      </c>
      <c r="L86" s="27"/>
      <c r="M86" s="28">
        <v>755</v>
      </c>
      <c r="N86" s="27"/>
      <c r="O86" s="5"/>
      <c r="P86" s="22"/>
      <c r="Q86" s="5"/>
      <c r="R86" s="14"/>
      <c r="S86" s="13"/>
      <c r="T86" s="13">
        <v>0</v>
      </c>
      <c r="U86" s="18"/>
      <c r="V86" s="22"/>
      <c r="W86" s="5"/>
      <c r="X86" s="30"/>
      <c r="Y86" s="16"/>
      <c r="Z86" s="30">
        <v>0</v>
      </c>
      <c r="AA86" s="5"/>
    </row>
    <row r="87" spans="2:27" x14ac:dyDescent="0.25">
      <c r="B87" s="2">
        <v>4271</v>
      </c>
      <c r="C87" s="2" t="s">
        <v>103</v>
      </c>
      <c r="E87" s="28" t="s">
        <v>31</v>
      </c>
      <c r="F87" s="27"/>
      <c r="G87" s="27"/>
      <c r="H87" s="27"/>
      <c r="I87" s="28">
        <v>0</v>
      </c>
      <c r="J87" s="27"/>
      <c r="K87" s="28">
        <v>30000</v>
      </c>
      <c r="L87" s="27"/>
      <c r="M87" s="28">
        <v>30000</v>
      </c>
      <c r="N87" s="27"/>
      <c r="O87" s="5"/>
      <c r="P87" s="22">
        <v>55000</v>
      </c>
      <c r="Q87" s="5"/>
      <c r="R87" s="14"/>
      <c r="S87" s="13"/>
      <c r="T87" s="13">
        <v>0</v>
      </c>
      <c r="U87" s="18"/>
      <c r="V87" s="22"/>
      <c r="W87" s="5"/>
      <c r="X87" s="30"/>
      <c r="Y87" s="16"/>
      <c r="Z87" s="30">
        <v>0</v>
      </c>
      <c r="AA87" s="5"/>
    </row>
    <row r="88" spans="2:27" x14ac:dyDescent="0.25">
      <c r="B88" s="2"/>
      <c r="C88" s="2" t="s">
        <v>104</v>
      </c>
      <c r="E88" s="28"/>
      <c r="F88" s="27"/>
      <c r="G88" s="27"/>
      <c r="H88" s="27"/>
      <c r="I88" s="28"/>
      <c r="J88" s="27"/>
      <c r="K88" s="28"/>
      <c r="L88" s="27"/>
      <c r="M88" s="28"/>
      <c r="N88" s="27"/>
      <c r="O88" s="5"/>
      <c r="P88" s="22"/>
      <c r="Q88" s="5"/>
      <c r="R88" s="14"/>
      <c r="S88" s="13"/>
      <c r="T88" s="13">
        <v>0</v>
      </c>
      <c r="U88" s="18"/>
      <c r="V88" s="22"/>
      <c r="W88" s="5"/>
      <c r="X88" s="30"/>
      <c r="Y88" s="16"/>
      <c r="Z88" s="30">
        <v>0</v>
      </c>
      <c r="AA88" s="5"/>
    </row>
    <row r="89" spans="2:27" x14ac:dyDescent="0.25">
      <c r="B89" s="2"/>
      <c r="C89" s="2" t="s">
        <v>105</v>
      </c>
      <c r="E89" s="28"/>
      <c r="F89" s="27"/>
      <c r="G89" s="27"/>
      <c r="H89" s="27"/>
      <c r="I89" s="28"/>
      <c r="J89" s="27"/>
      <c r="K89" s="28"/>
      <c r="L89" s="27"/>
      <c r="M89" s="28"/>
      <c r="N89" s="27"/>
      <c r="O89" s="5"/>
      <c r="P89" s="22"/>
      <c r="Q89" s="5"/>
      <c r="R89" s="14"/>
      <c r="S89" s="13"/>
      <c r="T89" s="13">
        <v>2000</v>
      </c>
      <c r="U89" s="18"/>
      <c r="V89" s="22"/>
      <c r="W89" s="5"/>
      <c r="X89" s="30"/>
      <c r="Y89" s="16"/>
      <c r="Z89" s="30">
        <v>6500</v>
      </c>
      <c r="AA89" s="5"/>
    </row>
    <row r="90" spans="2:27" x14ac:dyDescent="0.25">
      <c r="B90" s="2">
        <v>4800</v>
      </c>
      <c r="C90" s="2" t="s">
        <v>106</v>
      </c>
      <c r="E90" s="28" t="s">
        <v>31</v>
      </c>
      <c r="F90" s="27"/>
      <c r="G90" s="27"/>
      <c r="H90" s="27"/>
      <c r="I90" s="28">
        <v>227</v>
      </c>
      <c r="J90" s="27"/>
      <c r="K90" s="28">
        <v>3000</v>
      </c>
      <c r="L90" s="27"/>
      <c r="M90" s="28">
        <v>2773</v>
      </c>
      <c r="N90" s="27"/>
      <c r="O90" s="5"/>
      <c r="P90" s="22">
        <v>6500</v>
      </c>
      <c r="Q90" s="5"/>
      <c r="R90" s="14"/>
      <c r="S90" s="13"/>
      <c r="T90" s="13">
        <v>2000</v>
      </c>
      <c r="U90" s="18"/>
      <c r="V90" s="22"/>
      <c r="W90" s="5"/>
      <c r="X90" s="30"/>
      <c r="Y90" s="16"/>
      <c r="Z90" s="30">
        <v>3500</v>
      </c>
      <c r="AA90" s="5"/>
    </row>
    <row r="91" spans="2:27" x14ac:dyDescent="0.25">
      <c r="B91" s="2"/>
      <c r="C91" s="2" t="s">
        <v>107</v>
      </c>
      <c r="E91" s="28"/>
      <c r="F91" s="27"/>
      <c r="G91" s="27"/>
      <c r="H91" s="27"/>
      <c r="I91" s="28"/>
      <c r="J91" s="27"/>
      <c r="K91" s="28"/>
      <c r="L91" s="27"/>
      <c r="M91" s="28"/>
      <c r="N91" s="27"/>
      <c r="O91" s="5"/>
      <c r="P91" s="22">
        <v>10000</v>
      </c>
      <c r="Q91" s="5"/>
      <c r="R91" s="14"/>
      <c r="S91" s="13"/>
      <c r="T91" s="13">
        <v>0</v>
      </c>
      <c r="U91" s="18"/>
      <c r="V91" s="22"/>
      <c r="W91" s="5"/>
      <c r="X91" s="30"/>
      <c r="Y91" s="16"/>
      <c r="Z91" s="30">
        <v>5000</v>
      </c>
      <c r="AA91" s="5"/>
    </row>
    <row r="92" spans="2:27" x14ac:dyDescent="0.25">
      <c r="E92" s="27"/>
      <c r="F92" s="27"/>
      <c r="G92" s="27"/>
      <c r="H92" s="27"/>
      <c r="I92" s="28"/>
      <c r="J92" s="27"/>
      <c r="K92" s="28"/>
      <c r="L92" s="27"/>
      <c r="M92" s="28" t="s">
        <v>108</v>
      </c>
      <c r="N92" s="27"/>
      <c r="O92" s="5"/>
      <c r="P92" s="22"/>
      <c r="Q92" s="5"/>
      <c r="R92" s="13"/>
      <c r="S92" s="13"/>
      <c r="T92" s="13"/>
      <c r="U92" s="18"/>
      <c r="V92" s="22"/>
      <c r="W92" s="5"/>
      <c r="X92" s="30"/>
      <c r="Y92" s="16"/>
      <c r="Z92" s="30"/>
      <c r="AA92" s="5"/>
    </row>
    <row r="93" spans="2:27" x14ac:dyDescent="0.25">
      <c r="B93" s="1">
        <v>245</v>
      </c>
      <c r="C93" s="1" t="s">
        <v>109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5"/>
      <c r="P93" s="22"/>
      <c r="Q93" s="5"/>
      <c r="R93" s="13"/>
      <c r="S93" s="13"/>
      <c r="T93" s="13"/>
      <c r="U93" s="18"/>
      <c r="V93" s="22"/>
      <c r="W93" s="5"/>
      <c r="X93" s="30"/>
      <c r="Y93" s="16"/>
      <c r="Z93" s="30"/>
      <c r="AA93" s="5"/>
    </row>
    <row r="94" spans="2:27" x14ac:dyDescent="0.25">
      <c r="B94" s="2">
        <v>4125</v>
      </c>
      <c r="C94" s="2" t="s">
        <v>110</v>
      </c>
      <c r="E94" s="28" t="s">
        <v>31</v>
      </c>
      <c r="F94" s="27"/>
      <c r="G94" s="27"/>
      <c r="H94" s="27"/>
      <c r="I94" s="28">
        <v>66</v>
      </c>
      <c r="J94" s="27"/>
      <c r="K94" s="28">
        <v>200</v>
      </c>
      <c r="L94" s="27"/>
      <c r="M94" s="28">
        <v>134</v>
      </c>
      <c r="N94" s="27"/>
      <c r="O94" s="5"/>
      <c r="P94" s="22"/>
      <c r="Q94" s="5"/>
      <c r="R94" s="14"/>
      <c r="S94" s="13"/>
      <c r="T94" s="13">
        <v>200</v>
      </c>
      <c r="U94" s="18"/>
      <c r="V94" s="22"/>
      <c r="W94" s="5"/>
      <c r="X94" s="30"/>
      <c r="Y94" s="16"/>
      <c r="Z94" s="30">
        <v>200</v>
      </c>
      <c r="AA94" s="5"/>
    </row>
    <row r="95" spans="2:27" x14ac:dyDescent="0.25">
      <c r="B95" s="2">
        <v>4145</v>
      </c>
      <c r="C95" s="2" t="s">
        <v>47</v>
      </c>
      <c r="E95" s="28" t="s">
        <v>31</v>
      </c>
      <c r="F95" s="27"/>
      <c r="G95" s="27"/>
      <c r="H95" s="27"/>
      <c r="I95" s="28">
        <v>741</v>
      </c>
      <c r="J95" s="27"/>
      <c r="K95" s="28">
        <v>700</v>
      </c>
      <c r="L95" s="27"/>
      <c r="M95" s="28" t="s">
        <v>111</v>
      </c>
      <c r="N95" s="27"/>
      <c r="O95" s="5"/>
      <c r="P95" s="22"/>
      <c r="Q95" s="5"/>
      <c r="R95" s="14"/>
      <c r="S95" s="13"/>
      <c r="T95" s="13">
        <v>1000</v>
      </c>
      <c r="U95" s="18"/>
      <c r="V95" s="22"/>
      <c r="W95" s="5"/>
      <c r="X95" s="30"/>
      <c r="Y95" s="16"/>
      <c r="Z95" s="30">
        <v>1000</v>
      </c>
      <c r="AA95" s="5"/>
    </row>
    <row r="96" spans="2:27" x14ac:dyDescent="0.25">
      <c r="B96" s="2">
        <v>4170</v>
      </c>
      <c r="C96" s="2" t="s">
        <v>112</v>
      </c>
      <c r="E96" s="28" t="s">
        <v>31</v>
      </c>
      <c r="F96" s="27"/>
      <c r="G96" s="27"/>
      <c r="H96" s="27"/>
      <c r="I96" s="28">
        <v>393</v>
      </c>
      <c r="J96" s="27"/>
      <c r="K96" s="28">
        <v>1000</v>
      </c>
      <c r="L96" s="27"/>
      <c r="M96" s="28">
        <v>607</v>
      </c>
      <c r="N96" s="27"/>
      <c r="O96" s="5"/>
      <c r="P96" s="22"/>
      <c r="Q96" s="5"/>
      <c r="R96" s="14"/>
      <c r="S96" s="13"/>
      <c r="T96" s="13">
        <v>1000</v>
      </c>
      <c r="U96" s="18"/>
      <c r="V96" s="22"/>
      <c r="W96" s="5"/>
      <c r="X96" s="30"/>
      <c r="Y96" s="16"/>
      <c r="Z96" s="30">
        <v>1000</v>
      </c>
      <c r="AA96" s="5"/>
    </row>
    <row r="97" spans="2:27" x14ac:dyDescent="0.25">
      <c r="B97" s="2">
        <v>4175</v>
      </c>
      <c r="C97" s="2" t="s">
        <v>113</v>
      </c>
      <c r="E97" s="28" t="s">
        <v>31</v>
      </c>
      <c r="F97" s="27"/>
      <c r="G97" s="27"/>
      <c r="H97" s="27"/>
      <c r="I97" s="28">
        <v>325</v>
      </c>
      <c r="J97" s="27"/>
      <c r="K97" s="28">
        <v>700</v>
      </c>
      <c r="L97" s="27"/>
      <c r="M97" s="28">
        <v>375</v>
      </c>
      <c r="N97" s="27"/>
      <c r="O97" s="5"/>
      <c r="P97" s="22"/>
      <c r="Q97" s="5"/>
      <c r="R97" s="14"/>
      <c r="S97" s="13"/>
      <c r="T97" s="13">
        <v>700</v>
      </c>
      <c r="U97" s="18"/>
      <c r="V97" s="22"/>
      <c r="W97" s="5"/>
      <c r="X97" s="30"/>
      <c r="Y97" s="16"/>
      <c r="Z97" s="30">
        <v>800</v>
      </c>
      <c r="AA97" s="5"/>
    </row>
    <row r="98" spans="2:27" x14ac:dyDescent="0.25">
      <c r="B98" s="2">
        <v>4215</v>
      </c>
      <c r="C98" s="2" t="s">
        <v>82</v>
      </c>
      <c r="E98" s="28" t="s">
        <v>31</v>
      </c>
      <c r="F98" s="27"/>
      <c r="G98" s="27"/>
      <c r="H98" s="27"/>
      <c r="I98" s="28">
        <v>180</v>
      </c>
      <c r="J98" s="27"/>
      <c r="K98" s="28">
        <v>350</v>
      </c>
      <c r="L98" s="27"/>
      <c r="M98" s="28">
        <v>170</v>
      </c>
      <c r="N98" s="27"/>
      <c r="O98" s="5"/>
      <c r="P98" s="22"/>
      <c r="Q98" s="5"/>
      <c r="R98" s="14"/>
      <c r="S98" s="13"/>
      <c r="T98" s="13">
        <v>400</v>
      </c>
      <c r="U98" s="18"/>
      <c r="V98" s="22"/>
      <c r="W98" s="5"/>
      <c r="X98" s="30"/>
      <c r="Y98" s="16"/>
      <c r="Z98" s="30">
        <v>400</v>
      </c>
      <c r="AA98" s="5"/>
    </row>
    <row r="99" spans="2:27" x14ac:dyDescent="0.25">
      <c r="B99" s="2">
        <v>4260</v>
      </c>
      <c r="C99" s="2" t="s">
        <v>114</v>
      </c>
      <c r="E99" s="28" t="s">
        <v>31</v>
      </c>
      <c r="F99" s="27"/>
      <c r="G99" s="27"/>
      <c r="H99" s="27"/>
      <c r="I99" s="28">
        <v>1740</v>
      </c>
      <c r="J99" s="27"/>
      <c r="K99" s="28">
        <v>1500</v>
      </c>
      <c r="L99" s="27"/>
      <c r="M99" s="28" t="s">
        <v>115</v>
      </c>
      <c r="N99" s="27"/>
      <c r="O99" s="5"/>
      <c r="P99" s="22"/>
      <c r="Q99" s="5"/>
      <c r="R99" s="14"/>
      <c r="S99" s="13"/>
      <c r="T99" s="13">
        <v>2000</v>
      </c>
      <c r="U99" s="18"/>
      <c r="V99" s="22"/>
      <c r="W99" s="5"/>
      <c r="X99" s="30"/>
      <c r="Y99" s="16"/>
      <c r="Z99" s="30">
        <v>2000</v>
      </c>
      <c r="AA99" s="5"/>
    </row>
    <row r="100" spans="2:27" x14ac:dyDescent="0.25">
      <c r="B100" s="2">
        <v>4264</v>
      </c>
      <c r="C100" s="2" t="s">
        <v>116</v>
      </c>
      <c r="E100" s="28" t="s">
        <v>31</v>
      </c>
      <c r="F100" s="27"/>
      <c r="G100" s="27"/>
      <c r="H100" s="27"/>
      <c r="I100" s="28">
        <v>1200</v>
      </c>
      <c r="J100" s="27"/>
      <c r="K100" s="28">
        <v>1440</v>
      </c>
      <c r="L100" s="27"/>
      <c r="M100" s="28">
        <v>240</v>
      </c>
      <c r="N100" s="27"/>
      <c r="O100" s="5"/>
      <c r="P100" s="22"/>
      <c r="Q100" s="5"/>
      <c r="R100" s="14"/>
      <c r="S100" s="13"/>
      <c r="T100" s="13">
        <v>1400</v>
      </c>
      <c r="U100" s="18"/>
      <c r="V100" s="22"/>
      <c r="W100" s="5"/>
      <c r="X100" s="30"/>
      <c r="Y100" s="16"/>
      <c r="Z100" s="30">
        <v>1500</v>
      </c>
      <c r="AA100" s="5"/>
    </row>
    <row r="101" spans="2:27" x14ac:dyDescent="0.25">
      <c r="B101" s="2">
        <v>4265</v>
      </c>
      <c r="C101" s="2" t="s">
        <v>117</v>
      </c>
      <c r="E101" s="28" t="s">
        <v>31</v>
      </c>
      <c r="F101" s="27"/>
      <c r="G101" s="27"/>
      <c r="H101" s="27"/>
      <c r="I101" s="28">
        <v>471</v>
      </c>
      <c r="J101" s="27"/>
      <c r="K101" s="28">
        <v>1000</v>
      </c>
      <c r="L101" s="27"/>
      <c r="M101" s="28">
        <v>529</v>
      </c>
      <c r="N101" s="27"/>
      <c r="O101" s="5"/>
      <c r="P101" s="22"/>
      <c r="Q101" s="5"/>
      <c r="R101" s="14"/>
      <c r="S101" s="13"/>
      <c r="T101" s="13">
        <v>1000</v>
      </c>
      <c r="U101" s="18"/>
      <c r="V101" s="22"/>
      <c r="W101" s="5"/>
      <c r="X101" s="30"/>
      <c r="Y101" s="16"/>
      <c r="Z101" s="30">
        <v>1000</v>
      </c>
      <c r="AA101" s="5"/>
    </row>
    <row r="102" spans="2:27" x14ac:dyDescent="0.25">
      <c r="B102" s="2"/>
      <c r="C102" s="2" t="s">
        <v>118</v>
      </c>
      <c r="E102" s="28"/>
      <c r="F102" s="27"/>
      <c r="G102" s="27"/>
      <c r="H102" s="27"/>
      <c r="I102" s="28"/>
      <c r="J102" s="27"/>
      <c r="K102" s="28"/>
      <c r="L102" s="27"/>
      <c r="M102" s="28"/>
      <c r="N102" s="27"/>
      <c r="O102" s="5"/>
      <c r="P102" s="22"/>
      <c r="Q102" s="5"/>
      <c r="R102" s="14"/>
      <c r="S102" s="13"/>
      <c r="T102" s="13">
        <v>0</v>
      </c>
      <c r="U102" s="18"/>
      <c r="V102" s="22"/>
      <c r="W102" s="5"/>
      <c r="X102" s="30"/>
      <c r="Y102" s="16"/>
      <c r="Z102" s="30">
        <v>6000</v>
      </c>
      <c r="AA102" s="5"/>
    </row>
    <row r="103" spans="2:27" x14ac:dyDescent="0.25">
      <c r="B103" s="2"/>
      <c r="C103" s="2"/>
      <c r="E103" s="28"/>
      <c r="F103" s="27"/>
      <c r="G103" s="27"/>
      <c r="H103" s="27"/>
      <c r="I103" s="28"/>
      <c r="J103" s="27"/>
      <c r="K103" s="28"/>
      <c r="L103" s="27"/>
      <c r="M103" s="28"/>
      <c r="N103" s="27"/>
      <c r="O103" s="5"/>
      <c r="P103" s="22"/>
      <c r="Q103" s="5"/>
      <c r="R103" s="14"/>
      <c r="S103" s="13"/>
      <c r="T103" s="13"/>
      <c r="U103" s="18"/>
      <c r="V103" s="22"/>
      <c r="W103" s="5"/>
      <c r="X103" s="30"/>
      <c r="Y103" s="16"/>
      <c r="Z103" s="30"/>
      <c r="AA103" s="5"/>
    </row>
    <row r="104" spans="2:27" x14ac:dyDescent="0.25">
      <c r="B104" s="2"/>
      <c r="C104" s="2"/>
      <c r="E104" s="28"/>
      <c r="F104" s="27"/>
      <c r="G104" s="27"/>
      <c r="H104" s="27"/>
      <c r="I104" s="28"/>
      <c r="J104" s="27"/>
      <c r="K104" s="28"/>
      <c r="L104" s="27"/>
      <c r="M104" s="28"/>
      <c r="N104" s="27"/>
      <c r="O104" s="5"/>
      <c r="P104" s="22"/>
      <c r="Q104" s="5"/>
      <c r="R104" s="14"/>
      <c r="S104" s="13"/>
      <c r="T104" s="13"/>
      <c r="U104" s="18"/>
      <c r="V104" s="22"/>
      <c r="W104" s="5"/>
      <c r="X104" s="30"/>
      <c r="Y104" s="16"/>
      <c r="Z104" s="30"/>
      <c r="AA104" s="5"/>
    </row>
    <row r="105" spans="2:27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5"/>
      <c r="P105" s="22"/>
      <c r="Q105" s="5"/>
      <c r="R105" s="13"/>
      <c r="S105" s="13"/>
      <c r="T105" s="13"/>
      <c r="U105" s="18"/>
      <c r="V105" s="22"/>
      <c r="W105" s="5"/>
      <c r="X105" s="30"/>
      <c r="Y105" s="16"/>
      <c r="Z105" s="30"/>
      <c r="AA105" s="5"/>
    </row>
    <row r="106" spans="2:27" x14ac:dyDescent="0.25">
      <c r="B106" s="1">
        <v>250</v>
      </c>
      <c r="C106" s="1" t="s">
        <v>119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5"/>
      <c r="P106" s="22"/>
      <c r="Q106" s="5"/>
      <c r="R106" s="13"/>
      <c r="S106" s="13"/>
      <c r="T106" s="13"/>
      <c r="U106" s="18"/>
      <c r="V106" s="22"/>
      <c r="W106" s="5"/>
      <c r="X106" s="30"/>
      <c r="Y106" s="16"/>
      <c r="Z106" s="30"/>
      <c r="AA106" s="5"/>
    </row>
    <row r="107" spans="2:27" x14ac:dyDescent="0.25">
      <c r="B107" s="2">
        <v>4492</v>
      </c>
      <c r="C107" s="2" t="s">
        <v>120</v>
      </c>
      <c r="E107" s="27"/>
      <c r="F107" s="27"/>
      <c r="G107" s="27"/>
      <c r="H107" s="27"/>
      <c r="I107" s="28">
        <v>6000</v>
      </c>
      <c r="J107" s="27"/>
      <c r="K107" s="28">
        <v>6000</v>
      </c>
      <c r="L107" s="27"/>
      <c r="M107" s="28">
        <v>6000</v>
      </c>
      <c r="N107" s="27"/>
      <c r="O107" s="5"/>
      <c r="P107" s="22"/>
      <c r="Q107" s="5"/>
      <c r="R107" s="14"/>
      <c r="S107" s="13"/>
      <c r="T107" s="13">
        <v>6000</v>
      </c>
      <c r="U107" s="18"/>
      <c r="V107" s="22"/>
      <c r="W107" s="5"/>
      <c r="X107" s="30"/>
      <c r="Y107" s="16"/>
      <c r="Z107" s="30">
        <v>6000</v>
      </c>
      <c r="AA107" s="5"/>
    </row>
    <row r="108" spans="2:27" x14ac:dyDescent="0.25">
      <c r="B108" s="2">
        <v>4494</v>
      </c>
      <c r="C108" s="2" t="s">
        <v>121</v>
      </c>
      <c r="E108" s="27"/>
      <c r="F108" s="27"/>
      <c r="G108" s="27"/>
      <c r="H108" s="27"/>
      <c r="I108" s="28">
        <v>5000</v>
      </c>
      <c r="J108" s="27"/>
      <c r="K108" s="28">
        <v>5000</v>
      </c>
      <c r="L108" s="27"/>
      <c r="M108" s="28">
        <v>5000</v>
      </c>
      <c r="N108" s="27"/>
      <c r="O108" s="5"/>
      <c r="P108" s="22"/>
      <c r="Q108" s="5"/>
      <c r="R108" s="14"/>
      <c r="S108" s="13"/>
      <c r="T108" s="13">
        <v>5000</v>
      </c>
      <c r="U108" s="18"/>
      <c r="V108" s="22"/>
      <c r="W108" s="5"/>
      <c r="X108" s="30"/>
      <c r="Y108" s="16"/>
      <c r="Z108" s="30">
        <v>5000</v>
      </c>
      <c r="AA108" s="5"/>
    </row>
    <row r="109" spans="2:27" x14ac:dyDescent="0.25">
      <c r="B109" s="2">
        <v>4495</v>
      </c>
      <c r="C109" s="2" t="s">
        <v>122</v>
      </c>
      <c r="E109" s="27"/>
      <c r="F109" s="27"/>
      <c r="G109" s="27"/>
      <c r="H109" s="27"/>
      <c r="I109" s="28">
        <v>5000</v>
      </c>
      <c r="J109" s="27"/>
      <c r="K109" s="28">
        <v>5000</v>
      </c>
      <c r="L109" s="27"/>
      <c r="M109" s="28">
        <v>4950</v>
      </c>
      <c r="N109" s="27"/>
      <c r="O109" s="5"/>
      <c r="P109" s="22"/>
      <c r="Q109" s="5"/>
      <c r="R109" s="14"/>
      <c r="S109" s="13"/>
      <c r="T109" s="13">
        <v>5000</v>
      </c>
      <c r="U109" s="18"/>
      <c r="V109" s="22"/>
      <c r="W109" s="5"/>
      <c r="X109" s="30"/>
      <c r="Y109" s="16"/>
      <c r="Z109" s="30">
        <v>5000</v>
      </c>
      <c r="AA109" s="5"/>
    </row>
    <row r="110" spans="2:27" x14ac:dyDescent="0.25">
      <c r="B110" s="2">
        <v>4496</v>
      </c>
      <c r="C110" s="2" t="s">
        <v>123</v>
      </c>
      <c r="E110" s="27"/>
      <c r="F110" s="27"/>
      <c r="G110" s="27"/>
      <c r="H110" s="27"/>
      <c r="I110" s="28">
        <v>3000</v>
      </c>
      <c r="J110" s="27"/>
      <c r="K110" s="28">
        <v>3000</v>
      </c>
      <c r="L110" s="27"/>
      <c r="M110" s="28">
        <v>3000</v>
      </c>
      <c r="N110" s="27"/>
      <c r="O110" s="5"/>
      <c r="P110" s="22"/>
      <c r="Q110" s="5"/>
      <c r="R110" s="14"/>
      <c r="S110" s="13"/>
      <c r="T110" s="13">
        <v>3000</v>
      </c>
      <c r="U110" s="18"/>
      <c r="V110" s="22"/>
      <c r="W110" s="5"/>
      <c r="X110" s="30"/>
      <c r="Y110" s="16"/>
      <c r="Z110" s="30">
        <v>3000</v>
      </c>
      <c r="AA110" s="5"/>
    </row>
    <row r="111" spans="2:27" x14ac:dyDescent="0.25">
      <c r="B111" s="2">
        <v>4500</v>
      </c>
      <c r="C111" s="2" t="s">
        <v>119</v>
      </c>
      <c r="E111" s="27"/>
      <c r="F111" s="27"/>
      <c r="G111" s="27"/>
      <c r="H111" s="27"/>
      <c r="I111" s="28">
        <v>26000</v>
      </c>
      <c r="J111" s="27"/>
      <c r="K111" s="28">
        <v>26000</v>
      </c>
      <c r="L111" s="27"/>
      <c r="M111" s="28">
        <v>6800</v>
      </c>
      <c r="N111" s="27"/>
      <c r="O111" s="5"/>
      <c r="P111" s="22"/>
      <c r="Q111" s="5"/>
      <c r="R111" s="14"/>
      <c r="S111" s="13"/>
      <c r="T111" s="13">
        <v>26000</v>
      </c>
      <c r="U111" s="18"/>
      <c r="V111" s="22"/>
      <c r="W111" s="5"/>
      <c r="X111" s="30"/>
      <c r="Y111" s="16"/>
      <c r="Z111" s="30">
        <v>26000</v>
      </c>
      <c r="AA111" s="5"/>
    </row>
    <row r="112" spans="2:27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5"/>
      <c r="P112" s="22"/>
      <c r="Q112" s="5"/>
      <c r="R112" s="13"/>
      <c r="S112" s="13"/>
      <c r="T112" s="13"/>
      <c r="U112" s="18"/>
      <c r="V112" s="22"/>
      <c r="W112" s="5"/>
      <c r="X112" s="30"/>
      <c r="Y112" s="16"/>
      <c r="Z112" s="30"/>
      <c r="AA112" s="5"/>
    </row>
    <row r="113" spans="2:27" x14ac:dyDescent="0.25">
      <c r="B113" s="1">
        <v>255</v>
      </c>
      <c r="C113" s="1" t="s">
        <v>124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5"/>
      <c r="P113" s="22"/>
      <c r="Q113" s="5"/>
      <c r="R113" s="13"/>
      <c r="S113" s="13"/>
      <c r="T113" s="13"/>
      <c r="U113" s="18"/>
      <c r="V113" s="22"/>
      <c r="W113" s="5"/>
      <c r="X113" s="30"/>
      <c r="Y113" s="16"/>
      <c r="Z113" s="30"/>
      <c r="AA113" s="5"/>
    </row>
    <row r="114" spans="2:27" x14ac:dyDescent="0.25">
      <c r="B114" s="2">
        <v>1710</v>
      </c>
      <c r="C114" s="2" t="s">
        <v>125</v>
      </c>
      <c r="E114" s="28">
        <v>4403</v>
      </c>
      <c r="F114" s="27"/>
      <c r="G114" s="28">
        <v>12000</v>
      </c>
      <c r="H114" s="27"/>
      <c r="I114" s="27"/>
      <c r="J114" s="27"/>
      <c r="K114" s="27"/>
      <c r="L114" s="27"/>
      <c r="M114" s="28">
        <v>7598</v>
      </c>
      <c r="N114" s="27"/>
      <c r="O114" s="5"/>
      <c r="P114" s="22"/>
      <c r="Q114" s="5"/>
      <c r="R114" s="13">
        <v>6000</v>
      </c>
      <c r="S114" s="13"/>
      <c r="T114" s="13"/>
      <c r="U114" s="18"/>
      <c r="V114" s="22"/>
      <c r="W114" s="5"/>
      <c r="X114" s="30">
        <v>6000</v>
      </c>
      <c r="Y114" s="16"/>
      <c r="Z114" s="30"/>
      <c r="AA114" s="5"/>
    </row>
    <row r="115" spans="2:27" x14ac:dyDescent="0.25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5"/>
      <c r="P115" s="22"/>
      <c r="Q115" s="5"/>
      <c r="R115" s="13"/>
      <c r="S115" s="13"/>
      <c r="T115" s="13"/>
      <c r="U115" s="18"/>
      <c r="V115" s="22"/>
      <c r="W115" s="5"/>
      <c r="X115" s="30"/>
      <c r="Y115" s="16"/>
      <c r="Z115" s="30"/>
      <c r="AA115" s="5"/>
    </row>
    <row r="116" spans="2:27" x14ac:dyDescent="0.25">
      <c r="B116" s="2">
        <v>4670</v>
      </c>
      <c r="C116" s="2" t="s">
        <v>126</v>
      </c>
      <c r="E116" s="28" t="s">
        <v>31</v>
      </c>
      <c r="F116" s="27"/>
      <c r="G116" s="27"/>
      <c r="H116" s="27"/>
      <c r="I116" s="28">
        <v>0</v>
      </c>
      <c r="J116" s="27"/>
      <c r="K116" s="28">
        <v>500</v>
      </c>
      <c r="L116" s="27"/>
      <c r="M116" s="28">
        <v>500</v>
      </c>
      <c r="N116" s="27"/>
      <c r="O116" s="5"/>
      <c r="P116" s="22"/>
      <c r="Q116" s="5"/>
      <c r="R116" s="14"/>
      <c r="S116" s="13"/>
      <c r="T116" s="13">
        <v>500</v>
      </c>
      <c r="U116" s="18"/>
      <c r="V116" s="22"/>
      <c r="W116" s="5"/>
      <c r="X116" s="30"/>
      <c r="Y116" s="16"/>
      <c r="Z116" s="30">
        <v>500</v>
      </c>
      <c r="AA116" s="5"/>
    </row>
    <row r="117" spans="2:27" ht="30" x14ac:dyDescent="0.25">
      <c r="B117" s="2">
        <v>4804</v>
      </c>
      <c r="C117" s="4" t="s">
        <v>127</v>
      </c>
      <c r="E117" s="28" t="s">
        <v>31</v>
      </c>
      <c r="F117" s="27"/>
      <c r="G117" s="27"/>
      <c r="H117" s="27"/>
      <c r="I117" s="28">
        <v>1939</v>
      </c>
      <c r="J117" s="27"/>
      <c r="K117" s="28">
        <v>5000</v>
      </c>
      <c r="L117" s="27"/>
      <c r="M117" s="28">
        <v>3061</v>
      </c>
      <c r="N117" s="27"/>
      <c r="O117" s="5"/>
      <c r="P117" s="22"/>
      <c r="Q117" s="5"/>
      <c r="R117" s="14"/>
      <c r="S117" s="13"/>
      <c r="T117" s="13">
        <v>3000</v>
      </c>
      <c r="U117" s="18"/>
      <c r="V117" s="22"/>
      <c r="W117" s="5"/>
      <c r="X117" s="30"/>
      <c r="Y117" s="16"/>
      <c r="Z117" s="30"/>
      <c r="AA117" s="5"/>
    </row>
    <row r="118" spans="2:27" x14ac:dyDescent="0.25">
      <c r="B118" s="2">
        <v>4805</v>
      </c>
      <c r="C118" s="2" t="s">
        <v>128</v>
      </c>
      <c r="E118" s="28" t="s">
        <v>31</v>
      </c>
      <c r="F118" s="27"/>
      <c r="G118" s="27"/>
      <c r="H118" s="27"/>
      <c r="I118" s="28">
        <v>660</v>
      </c>
      <c r="J118" s="27"/>
      <c r="K118" s="28">
        <v>0</v>
      </c>
      <c r="L118" s="27"/>
      <c r="M118" s="28" t="s">
        <v>129</v>
      </c>
      <c r="N118" s="27"/>
      <c r="O118" s="5"/>
      <c r="P118" s="22"/>
      <c r="Q118" s="5"/>
      <c r="R118" s="14"/>
      <c r="S118" s="13"/>
      <c r="T118" s="13">
        <v>30000</v>
      </c>
      <c r="U118" s="18"/>
      <c r="V118" s="22"/>
      <c r="W118" s="5"/>
      <c r="X118" s="30"/>
      <c r="Y118" s="16"/>
      <c r="Z118" s="30">
        <v>40000</v>
      </c>
      <c r="AA118" s="5"/>
    </row>
    <row r="119" spans="2:27" x14ac:dyDescent="0.25">
      <c r="B119" s="2">
        <v>4806</v>
      </c>
      <c r="C119" s="2" t="s">
        <v>130</v>
      </c>
      <c r="E119" s="28" t="s">
        <v>31</v>
      </c>
      <c r="F119" s="27"/>
      <c r="G119" s="27"/>
      <c r="H119" s="27"/>
      <c r="I119" s="28">
        <v>15000</v>
      </c>
      <c r="J119" s="27"/>
      <c r="K119" s="28">
        <v>30000</v>
      </c>
      <c r="L119" s="27"/>
      <c r="M119" s="28">
        <v>15000</v>
      </c>
      <c r="N119" s="27"/>
      <c r="O119" s="5"/>
      <c r="P119" s="22"/>
      <c r="Q119" s="5"/>
      <c r="R119" s="14"/>
      <c r="S119" s="13"/>
      <c r="T119" s="13">
        <v>0</v>
      </c>
      <c r="U119" s="18"/>
      <c r="V119" s="22"/>
      <c r="W119" s="5"/>
      <c r="X119" s="30"/>
      <c r="Y119" s="16"/>
      <c r="Z119" s="30">
        <v>0</v>
      </c>
      <c r="AA119" s="5"/>
    </row>
    <row r="120" spans="2:27" ht="30" x14ac:dyDescent="0.25">
      <c r="B120" s="2">
        <v>4807</v>
      </c>
      <c r="C120" s="4" t="s">
        <v>131</v>
      </c>
      <c r="E120" s="28" t="s">
        <v>31</v>
      </c>
      <c r="F120" s="27"/>
      <c r="G120" s="27"/>
      <c r="H120" s="27"/>
      <c r="I120" s="28">
        <v>2560</v>
      </c>
      <c r="J120" s="27"/>
      <c r="K120" s="28">
        <v>0</v>
      </c>
      <c r="L120" s="27"/>
      <c r="M120" s="28" t="s">
        <v>132</v>
      </c>
      <c r="N120" s="27"/>
      <c r="O120" s="5"/>
      <c r="P120" s="22">
        <v>2680</v>
      </c>
      <c r="Q120" s="5"/>
      <c r="R120" s="14"/>
      <c r="S120" s="13"/>
      <c r="T120" s="13">
        <v>2000</v>
      </c>
      <c r="U120" s="18"/>
      <c r="V120" s="22"/>
      <c r="W120" s="5"/>
      <c r="X120" s="30"/>
      <c r="Y120" s="16"/>
      <c r="Z120" s="30"/>
      <c r="AA120" s="5"/>
    </row>
    <row r="121" spans="2:27" x14ac:dyDescent="0.25">
      <c r="B121" s="2">
        <v>4906</v>
      </c>
      <c r="C121" s="2" t="s">
        <v>133</v>
      </c>
      <c r="E121" s="28" t="s">
        <v>31</v>
      </c>
      <c r="F121" s="27"/>
      <c r="G121" s="27"/>
      <c r="H121" s="27"/>
      <c r="I121" s="28" t="s">
        <v>134</v>
      </c>
      <c r="J121" s="27"/>
      <c r="K121" s="28">
        <v>12000</v>
      </c>
      <c r="L121" s="27"/>
      <c r="M121" s="28">
        <v>12037</v>
      </c>
      <c r="N121" s="27"/>
      <c r="O121" s="5"/>
      <c r="P121" s="22"/>
      <c r="Q121" s="5"/>
      <c r="R121" s="14"/>
      <c r="S121" s="13"/>
      <c r="T121" s="13">
        <v>0</v>
      </c>
      <c r="U121" s="18"/>
      <c r="V121" s="22"/>
      <c r="W121" s="5"/>
      <c r="X121" s="30"/>
      <c r="Y121" s="16"/>
      <c r="Z121" s="30">
        <v>6000</v>
      </c>
      <c r="AA121" s="5"/>
    </row>
    <row r="122" spans="2:27" x14ac:dyDescent="0.25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5"/>
      <c r="P122" s="22"/>
      <c r="Q122" s="5"/>
      <c r="R122" s="13"/>
      <c r="S122" s="13"/>
      <c r="T122" s="13"/>
      <c r="U122" s="18"/>
      <c r="V122" s="22"/>
      <c r="W122" s="5"/>
      <c r="X122" s="30"/>
      <c r="Y122" s="16"/>
      <c r="Z122" s="30"/>
      <c r="AA122" s="5"/>
    </row>
    <row r="123" spans="2:27" x14ac:dyDescent="0.25">
      <c r="B123" s="1">
        <v>256</v>
      </c>
      <c r="C123" s="1" t="s">
        <v>135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5"/>
      <c r="P123" s="22"/>
      <c r="Q123" s="5"/>
      <c r="R123" s="13"/>
      <c r="S123" s="13"/>
      <c r="T123" s="13"/>
      <c r="U123" s="18"/>
      <c r="V123" s="22"/>
      <c r="W123" s="5"/>
      <c r="X123" s="30"/>
      <c r="Y123" s="16"/>
      <c r="Z123" s="30"/>
      <c r="AA123" s="5"/>
    </row>
    <row r="124" spans="2:27" x14ac:dyDescent="0.25">
      <c r="B124" s="2">
        <v>1320</v>
      </c>
      <c r="C124" s="2" t="s">
        <v>136</v>
      </c>
      <c r="E124" s="28">
        <v>729</v>
      </c>
      <c r="F124" s="27"/>
      <c r="G124" s="28">
        <v>0</v>
      </c>
      <c r="H124" s="27"/>
      <c r="I124" s="27"/>
      <c r="J124" s="27"/>
      <c r="K124" s="27"/>
      <c r="L124" s="27"/>
      <c r="M124" s="28" t="s">
        <v>137</v>
      </c>
      <c r="N124" s="27"/>
      <c r="O124" s="5"/>
      <c r="P124" s="22"/>
      <c r="Q124" s="5"/>
      <c r="R124" s="13">
        <v>4000</v>
      </c>
      <c r="S124" s="13"/>
      <c r="T124" s="13"/>
      <c r="U124" s="18"/>
      <c r="V124" s="22"/>
      <c r="W124" s="5"/>
      <c r="X124" s="30">
        <v>5000</v>
      </c>
      <c r="Y124" s="16"/>
      <c r="Z124" s="30"/>
      <c r="AA124" s="5"/>
    </row>
    <row r="125" spans="2:27" x14ac:dyDescent="0.25">
      <c r="B125" s="2">
        <v>1330</v>
      </c>
      <c r="C125" s="2" t="s">
        <v>138</v>
      </c>
      <c r="E125" s="28">
        <v>1113</v>
      </c>
      <c r="F125" s="27"/>
      <c r="G125" s="28">
        <v>0</v>
      </c>
      <c r="H125" s="27"/>
      <c r="I125" s="27"/>
      <c r="J125" s="27"/>
      <c r="K125" s="27"/>
      <c r="L125" s="27"/>
      <c r="M125" s="28" t="s">
        <v>139</v>
      </c>
      <c r="N125" s="27"/>
      <c r="O125" s="5"/>
      <c r="P125" s="22"/>
      <c r="Q125" s="5"/>
      <c r="R125" s="13">
        <v>2000</v>
      </c>
      <c r="S125" s="13"/>
      <c r="T125" s="13"/>
      <c r="U125" s="18"/>
      <c r="V125" s="22"/>
      <c r="W125" s="5"/>
      <c r="X125" s="30">
        <v>3000</v>
      </c>
      <c r="Y125" s="16"/>
      <c r="Z125" s="30"/>
      <c r="AA125" s="5"/>
    </row>
    <row r="126" spans="2:27" x14ac:dyDescent="0.25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5"/>
      <c r="P126" s="22"/>
      <c r="Q126" s="5"/>
      <c r="R126" s="13"/>
      <c r="S126" s="13"/>
      <c r="T126" s="13"/>
      <c r="U126" s="18"/>
      <c r="V126" s="22"/>
      <c r="W126" s="5"/>
      <c r="X126" s="30"/>
      <c r="Y126" s="16"/>
      <c r="Z126" s="30"/>
      <c r="AA126" s="5"/>
    </row>
    <row r="127" spans="2:27" x14ac:dyDescent="0.25">
      <c r="B127" s="2">
        <v>4175</v>
      </c>
      <c r="C127" s="2" t="s">
        <v>113</v>
      </c>
      <c r="E127" s="28" t="s">
        <v>31</v>
      </c>
      <c r="F127" s="27"/>
      <c r="G127" s="27"/>
      <c r="H127" s="27"/>
      <c r="I127" s="28">
        <v>1584</v>
      </c>
      <c r="J127" s="27"/>
      <c r="K127" s="28">
        <v>0</v>
      </c>
      <c r="L127" s="27"/>
      <c r="M127" s="28" t="s">
        <v>140</v>
      </c>
      <c r="N127" s="27"/>
      <c r="O127" s="5"/>
      <c r="P127" s="22"/>
      <c r="Q127" s="5"/>
      <c r="R127" s="14"/>
      <c r="S127" s="13"/>
      <c r="T127" s="13">
        <v>3000</v>
      </c>
      <c r="U127" s="18"/>
      <c r="V127" s="22"/>
      <c r="W127" s="5"/>
      <c r="X127" s="30"/>
      <c r="Y127" s="16"/>
      <c r="Z127" s="30">
        <v>3500</v>
      </c>
      <c r="AA127" s="5"/>
    </row>
    <row r="128" spans="2:27" x14ac:dyDescent="0.25">
      <c r="B128" s="2"/>
      <c r="C128" s="2" t="s">
        <v>141</v>
      </c>
      <c r="E128" s="28"/>
      <c r="F128" s="27"/>
      <c r="G128" s="27"/>
      <c r="H128" s="27"/>
      <c r="I128" s="28"/>
      <c r="J128" s="27"/>
      <c r="K128" s="28"/>
      <c r="L128" s="27"/>
      <c r="M128" s="28"/>
      <c r="N128" s="27"/>
      <c r="O128" s="5"/>
      <c r="P128" s="22"/>
      <c r="Q128" s="5"/>
      <c r="R128" s="14"/>
      <c r="S128" s="13"/>
      <c r="T128" s="13">
        <v>5000</v>
      </c>
      <c r="U128" s="18"/>
      <c r="V128" s="22"/>
      <c r="W128" s="5"/>
      <c r="X128" s="30"/>
      <c r="Y128" s="16"/>
      <c r="Z128" s="30">
        <v>5500</v>
      </c>
      <c r="AA128" s="5"/>
    </row>
    <row r="129" spans="2:27" x14ac:dyDescent="0.25">
      <c r="B129" s="2">
        <v>4176</v>
      </c>
      <c r="C129" s="2" t="s">
        <v>142</v>
      </c>
      <c r="E129" s="28" t="s">
        <v>31</v>
      </c>
      <c r="F129" s="27"/>
      <c r="G129" s="27"/>
      <c r="H129" s="27"/>
      <c r="I129" s="28">
        <v>2349</v>
      </c>
      <c r="J129" s="27"/>
      <c r="K129" s="28">
        <v>5000</v>
      </c>
      <c r="L129" s="27"/>
      <c r="M129" s="28">
        <v>2651</v>
      </c>
      <c r="N129" s="27"/>
      <c r="O129" s="5"/>
      <c r="P129" s="22">
        <v>30490</v>
      </c>
      <c r="Q129" s="5"/>
      <c r="R129" s="14"/>
      <c r="S129" s="13"/>
      <c r="T129" s="13"/>
      <c r="U129" s="18"/>
      <c r="V129" s="22"/>
      <c r="W129" s="5"/>
      <c r="X129" s="30"/>
      <c r="Y129" s="16"/>
      <c r="Z129" s="30"/>
      <c r="AA129" s="5"/>
    </row>
    <row r="130" spans="2:27" x14ac:dyDescent="0.25">
      <c r="B130" s="2">
        <v>4303</v>
      </c>
      <c r="C130" s="2" t="s">
        <v>143</v>
      </c>
      <c r="E130" s="28" t="s">
        <v>31</v>
      </c>
      <c r="F130" s="27"/>
      <c r="G130" s="27"/>
      <c r="H130" s="27"/>
      <c r="I130" s="28">
        <v>952</v>
      </c>
      <c r="J130" s="27"/>
      <c r="K130" s="28">
        <v>0</v>
      </c>
      <c r="L130" s="27"/>
      <c r="M130" s="28" t="s">
        <v>144</v>
      </c>
      <c r="N130" s="27"/>
      <c r="O130" s="5"/>
      <c r="P130" s="22"/>
      <c r="Q130" s="5"/>
      <c r="R130" s="14"/>
      <c r="S130" s="13"/>
      <c r="T130" s="13">
        <v>0</v>
      </c>
      <c r="U130" s="18"/>
      <c r="V130" s="22"/>
      <c r="W130" s="5"/>
      <c r="X130" s="30"/>
      <c r="Y130" s="16"/>
      <c r="Z130" s="30"/>
      <c r="AA130" s="5"/>
    </row>
    <row r="131" spans="2:27" x14ac:dyDescent="0.25">
      <c r="B131" s="2">
        <v>4305</v>
      </c>
      <c r="C131" s="2" t="s">
        <v>84</v>
      </c>
      <c r="E131" s="28" t="s">
        <v>31</v>
      </c>
      <c r="F131" s="27"/>
      <c r="G131" s="27"/>
      <c r="H131" s="27"/>
      <c r="I131" s="28">
        <v>314</v>
      </c>
      <c r="J131" s="27"/>
      <c r="K131" s="28">
        <v>0</v>
      </c>
      <c r="L131" s="27"/>
      <c r="M131" s="28" t="s">
        <v>145</v>
      </c>
      <c r="N131" s="27"/>
      <c r="O131" s="5"/>
      <c r="P131" s="22"/>
      <c r="Q131" s="5"/>
      <c r="R131" s="14"/>
      <c r="S131" s="13"/>
      <c r="T131" s="13">
        <v>1000</v>
      </c>
      <c r="U131" s="18"/>
      <c r="V131" s="22"/>
      <c r="W131" s="5"/>
      <c r="X131" s="30"/>
      <c r="Y131" s="16"/>
      <c r="Z131" s="30">
        <v>2000</v>
      </c>
      <c r="AA131" s="5"/>
    </row>
    <row r="132" spans="2:27" x14ac:dyDescent="0.25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5"/>
      <c r="P132" s="22"/>
      <c r="Q132" s="5"/>
      <c r="R132" s="13"/>
      <c r="S132" s="13"/>
      <c r="T132" s="13"/>
      <c r="U132" s="18"/>
      <c r="V132" s="22"/>
      <c r="W132" s="5"/>
      <c r="X132" s="30"/>
      <c r="Y132" s="16"/>
      <c r="Z132" s="30"/>
      <c r="AA132" s="5"/>
    </row>
    <row r="133" spans="2:27" x14ac:dyDescent="0.25">
      <c r="B133" s="1">
        <v>260</v>
      </c>
      <c r="C133" s="1" t="s">
        <v>146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5"/>
      <c r="P133" s="22"/>
      <c r="Q133" s="5"/>
      <c r="R133" s="13"/>
      <c r="S133" s="13"/>
      <c r="T133" s="13"/>
      <c r="U133" s="18"/>
      <c r="V133" s="22"/>
      <c r="W133" s="5"/>
      <c r="X133" s="30"/>
      <c r="Y133" s="16"/>
      <c r="Z133" s="30"/>
      <c r="AA133" s="5"/>
    </row>
    <row r="134" spans="2:27" x14ac:dyDescent="0.25">
      <c r="B134" s="2">
        <v>1900</v>
      </c>
      <c r="C134" s="2" t="s">
        <v>147</v>
      </c>
      <c r="E134" s="28">
        <v>0</v>
      </c>
      <c r="F134" s="27"/>
      <c r="G134" s="28">
        <v>1000</v>
      </c>
      <c r="H134" s="27"/>
      <c r="I134" s="27"/>
      <c r="J134" s="27"/>
      <c r="K134" s="27"/>
      <c r="L134" s="27"/>
      <c r="M134" s="28">
        <v>1000</v>
      </c>
      <c r="N134" s="27"/>
      <c r="O134" s="5"/>
      <c r="P134" s="22"/>
      <c r="Q134" s="5"/>
      <c r="R134" s="13"/>
      <c r="S134" s="13"/>
      <c r="T134" s="13"/>
      <c r="U134" s="18"/>
      <c r="V134" s="22"/>
      <c r="W134" s="5"/>
      <c r="X134" s="30"/>
      <c r="Y134" s="16"/>
      <c r="Z134" s="30"/>
      <c r="AA134" s="5"/>
    </row>
    <row r="135" spans="2:27" x14ac:dyDescent="0.25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5"/>
      <c r="P135" s="22"/>
      <c r="Q135" s="5"/>
      <c r="R135" s="13"/>
      <c r="S135" s="13"/>
      <c r="T135" s="13"/>
      <c r="U135" s="18"/>
      <c r="V135" s="22"/>
      <c r="W135" s="5"/>
      <c r="X135" s="30"/>
      <c r="Y135" s="16"/>
      <c r="Z135" s="30"/>
      <c r="AA135" s="5"/>
    </row>
    <row r="136" spans="2:27" ht="30" x14ac:dyDescent="0.25">
      <c r="B136" s="2">
        <v>4600</v>
      </c>
      <c r="C136" s="4" t="s">
        <v>148</v>
      </c>
      <c r="E136" s="28" t="s">
        <v>31</v>
      </c>
      <c r="F136" s="27"/>
      <c r="G136" s="27"/>
      <c r="H136" s="27"/>
      <c r="I136" s="28">
        <v>180</v>
      </c>
      <c r="J136" s="27"/>
      <c r="K136" s="28">
        <v>0</v>
      </c>
      <c r="L136" s="27"/>
      <c r="M136" s="28" t="s">
        <v>149</v>
      </c>
      <c r="N136" s="27"/>
      <c r="O136" s="5"/>
      <c r="P136" s="22">
        <v>6900</v>
      </c>
      <c r="Q136" s="5"/>
      <c r="R136" s="14"/>
      <c r="S136" s="13"/>
      <c r="T136" s="13">
        <v>2500</v>
      </c>
      <c r="U136" s="18"/>
      <c r="V136" s="22"/>
      <c r="W136" s="5"/>
      <c r="X136" s="30"/>
      <c r="Y136" s="16"/>
      <c r="Z136" s="30"/>
      <c r="AA136" s="5"/>
    </row>
    <row r="137" spans="2:27" x14ac:dyDescent="0.25">
      <c r="B137" s="2">
        <v>4620</v>
      </c>
      <c r="C137" s="2" t="s">
        <v>150</v>
      </c>
      <c r="E137" s="28" t="s">
        <v>31</v>
      </c>
      <c r="F137" s="27"/>
      <c r="G137" s="27"/>
      <c r="H137" s="27"/>
      <c r="I137" s="28">
        <v>9046</v>
      </c>
      <c r="J137" s="27"/>
      <c r="K137" s="28">
        <v>1000</v>
      </c>
      <c r="L137" s="27"/>
      <c r="M137" s="28" t="s">
        <v>151</v>
      </c>
      <c r="N137" s="27"/>
      <c r="O137" s="5"/>
      <c r="P137" s="22"/>
      <c r="Q137" s="5"/>
      <c r="R137" s="14"/>
      <c r="S137" s="13"/>
      <c r="T137" s="13">
        <v>1000</v>
      </c>
      <c r="U137" s="18"/>
      <c r="V137" s="22"/>
      <c r="W137" s="5"/>
      <c r="X137" s="30"/>
      <c r="Y137" s="16"/>
      <c r="Z137" s="30">
        <v>1000</v>
      </c>
      <c r="AA137" s="5"/>
    </row>
    <row r="138" spans="2:27" x14ac:dyDescent="0.25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5"/>
      <c r="P138" s="22"/>
      <c r="Q138" s="5"/>
      <c r="R138" s="13"/>
      <c r="S138" s="13"/>
      <c r="T138" s="13"/>
      <c r="U138" s="18"/>
      <c r="V138" s="22"/>
      <c r="W138" s="5"/>
      <c r="X138" s="30"/>
      <c r="Y138" s="16"/>
      <c r="Z138" s="30"/>
      <c r="AA138" s="5"/>
    </row>
    <row r="139" spans="2:27" x14ac:dyDescent="0.25">
      <c r="B139" s="1">
        <v>261</v>
      </c>
      <c r="C139" s="1" t="s">
        <v>152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5"/>
      <c r="P139" s="22"/>
      <c r="Q139" s="5"/>
      <c r="R139" s="13"/>
      <c r="S139" s="13"/>
      <c r="T139" s="13"/>
      <c r="U139" s="18"/>
      <c r="V139" s="22"/>
      <c r="W139" s="5"/>
      <c r="X139" s="30"/>
      <c r="Y139" s="16"/>
      <c r="Z139" s="30"/>
      <c r="AA139" s="5"/>
    </row>
    <row r="140" spans="2:27" x14ac:dyDescent="0.25">
      <c r="B140" s="2">
        <v>1671</v>
      </c>
      <c r="C140" s="2" t="s">
        <v>153</v>
      </c>
      <c r="E140" s="28" t="s">
        <v>31</v>
      </c>
      <c r="F140" s="27"/>
      <c r="G140" s="27"/>
      <c r="H140" s="27"/>
      <c r="I140" s="28">
        <v>80</v>
      </c>
      <c r="J140" s="27"/>
      <c r="K140" s="28">
        <v>0</v>
      </c>
      <c r="L140" s="27"/>
      <c r="M140" s="28" t="s">
        <v>154</v>
      </c>
      <c r="N140" s="27"/>
      <c r="O140" s="5"/>
      <c r="P140" s="22"/>
      <c r="Q140" s="5"/>
      <c r="R140" s="13">
        <v>100</v>
      </c>
      <c r="S140" s="13"/>
      <c r="T140" s="13"/>
      <c r="U140" s="18"/>
      <c r="V140" s="22"/>
      <c r="W140" s="5"/>
      <c r="X140" s="30">
        <v>100</v>
      </c>
      <c r="Y140" s="16"/>
      <c r="Z140" s="30"/>
      <c r="AA140" s="5"/>
    </row>
    <row r="141" spans="2:27" x14ac:dyDescent="0.25">
      <c r="B141" s="2">
        <v>1835</v>
      </c>
      <c r="C141" s="2" t="s">
        <v>155</v>
      </c>
      <c r="E141" s="28" t="s">
        <v>31</v>
      </c>
      <c r="F141" s="27"/>
      <c r="G141" s="27"/>
      <c r="H141" s="27"/>
      <c r="I141" s="28">
        <v>479</v>
      </c>
      <c r="J141" s="27"/>
      <c r="K141" s="28">
        <v>0</v>
      </c>
      <c r="L141" s="27"/>
      <c r="M141" s="28" t="s">
        <v>156</v>
      </c>
      <c r="N141" s="27"/>
      <c r="O141" s="5"/>
      <c r="P141" s="22"/>
      <c r="Q141" s="5"/>
      <c r="R141" s="13">
        <v>500</v>
      </c>
      <c r="S141" s="13"/>
      <c r="T141" s="13"/>
      <c r="U141" s="18"/>
      <c r="V141" s="22"/>
      <c r="W141" s="5"/>
      <c r="X141" s="30">
        <v>500</v>
      </c>
      <c r="Y141" s="16"/>
      <c r="Z141" s="30"/>
      <c r="AA141" s="5"/>
    </row>
    <row r="142" spans="2:27" x14ac:dyDescent="0.25">
      <c r="B142" s="2">
        <v>1836</v>
      </c>
      <c r="C142" s="2" t="s">
        <v>157</v>
      </c>
      <c r="E142" s="28" t="s">
        <v>31</v>
      </c>
      <c r="F142" s="27"/>
      <c r="G142" s="27"/>
      <c r="H142" s="27"/>
      <c r="I142" s="28">
        <v>131</v>
      </c>
      <c r="J142" s="27"/>
      <c r="K142" s="28">
        <v>1600</v>
      </c>
      <c r="L142" s="27"/>
      <c r="M142" s="28">
        <v>1469</v>
      </c>
      <c r="N142" s="27"/>
      <c r="O142" s="5"/>
      <c r="P142" s="22"/>
      <c r="Q142" s="5"/>
      <c r="R142" s="13">
        <v>0</v>
      </c>
      <c r="S142" s="13"/>
      <c r="T142" s="13"/>
      <c r="U142" s="18"/>
      <c r="V142" s="22"/>
      <c r="W142" s="5"/>
      <c r="X142" s="30"/>
      <c r="Y142" s="16"/>
      <c r="Z142" s="30"/>
      <c r="AA142" s="5"/>
    </row>
    <row r="143" spans="2:27" x14ac:dyDescent="0.25">
      <c r="B143" s="2">
        <v>1900</v>
      </c>
      <c r="C143" s="2" t="s">
        <v>147</v>
      </c>
      <c r="E143" s="28" t="s">
        <v>31</v>
      </c>
      <c r="F143" s="27"/>
      <c r="G143" s="27"/>
      <c r="H143" s="27"/>
      <c r="I143" s="28">
        <v>0</v>
      </c>
      <c r="J143" s="27"/>
      <c r="K143" s="28">
        <v>2500</v>
      </c>
      <c r="L143" s="27"/>
      <c r="M143" s="28">
        <v>2500</v>
      </c>
      <c r="N143" s="27"/>
      <c r="O143" s="5"/>
      <c r="P143" s="22"/>
      <c r="Q143" s="5"/>
      <c r="R143" s="13"/>
      <c r="S143" s="13"/>
      <c r="T143" s="13"/>
      <c r="U143" s="18"/>
      <c r="V143" s="22"/>
      <c r="W143" s="5"/>
      <c r="X143" s="30"/>
      <c r="Y143" s="16"/>
      <c r="Z143" s="30"/>
      <c r="AA143" s="5"/>
    </row>
    <row r="144" spans="2:27" x14ac:dyDescent="0.25"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5"/>
      <c r="P144" s="22"/>
      <c r="Q144" s="5"/>
      <c r="R144" s="13"/>
      <c r="S144" s="13"/>
      <c r="T144" s="13"/>
      <c r="U144" s="18"/>
      <c r="V144" s="22"/>
      <c r="W144" s="5"/>
      <c r="X144" s="30"/>
      <c r="Y144" s="16"/>
      <c r="Z144" s="30"/>
      <c r="AA144" s="5"/>
    </row>
    <row r="145" spans="2:27" x14ac:dyDescent="0.25">
      <c r="B145" s="2">
        <v>4146</v>
      </c>
      <c r="C145" s="2" t="s">
        <v>158</v>
      </c>
      <c r="E145" s="28" t="s">
        <v>31</v>
      </c>
      <c r="F145" s="27"/>
      <c r="G145" s="27"/>
      <c r="H145" s="27"/>
      <c r="I145" s="28">
        <v>26482</v>
      </c>
      <c r="J145" s="27"/>
      <c r="K145" s="28">
        <v>27000</v>
      </c>
      <c r="L145" s="27"/>
      <c r="M145" s="28">
        <v>519</v>
      </c>
      <c r="N145" s="27"/>
      <c r="O145" s="5"/>
      <c r="P145" s="22"/>
      <c r="Q145" s="5"/>
      <c r="R145" s="14"/>
      <c r="S145" s="13"/>
      <c r="T145" s="13">
        <v>27000</v>
      </c>
      <c r="U145" s="18"/>
      <c r="V145" s="22"/>
      <c r="W145" s="5"/>
      <c r="X145" s="30"/>
      <c r="Y145" s="16"/>
      <c r="Z145" s="30">
        <v>28000</v>
      </c>
      <c r="AA145" s="5"/>
    </row>
    <row r="146" spans="2:27" x14ac:dyDescent="0.25">
      <c r="B146" s="2">
        <v>4284</v>
      </c>
      <c r="C146" s="2" t="s">
        <v>159</v>
      </c>
      <c r="E146" s="28" t="s">
        <v>31</v>
      </c>
      <c r="F146" s="27"/>
      <c r="G146" s="27"/>
      <c r="H146" s="27"/>
      <c r="I146" s="28">
        <v>1647</v>
      </c>
      <c r="J146" s="27"/>
      <c r="K146" s="28">
        <v>1500</v>
      </c>
      <c r="L146" s="27"/>
      <c r="M146" s="28" t="s">
        <v>160</v>
      </c>
      <c r="N146" s="27"/>
      <c r="O146" s="5"/>
      <c r="P146" s="22">
        <v>1140</v>
      </c>
      <c r="Q146" s="5"/>
      <c r="R146" s="14"/>
      <c r="S146" s="13"/>
      <c r="T146" s="13">
        <v>1500</v>
      </c>
      <c r="U146" s="18"/>
      <c r="V146" s="22"/>
      <c r="W146" s="5"/>
      <c r="X146" s="30"/>
      <c r="Y146" s="16"/>
      <c r="Z146" s="30">
        <v>1500</v>
      </c>
      <c r="AA146" s="5"/>
    </row>
    <row r="147" spans="2:27" x14ac:dyDescent="0.25">
      <c r="B147" s="2">
        <v>4650</v>
      </c>
      <c r="C147" s="2" t="s">
        <v>63</v>
      </c>
      <c r="E147" s="28" t="s">
        <v>31</v>
      </c>
      <c r="F147" s="27"/>
      <c r="G147" s="27"/>
      <c r="H147" s="27"/>
      <c r="I147" s="28">
        <v>680</v>
      </c>
      <c r="J147" s="27"/>
      <c r="K147" s="28">
        <v>100</v>
      </c>
      <c r="L147" s="27"/>
      <c r="M147" s="28" t="s">
        <v>161</v>
      </c>
      <c r="N147" s="27"/>
      <c r="O147" s="5"/>
      <c r="P147" s="22"/>
      <c r="Q147" s="5"/>
      <c r="R147" s="14"/>
      <c r="S147" s="13"/>
      <c r="T147" s="13">
        <v>100</v>
      </c>
      <c r="U147" s="18"/>
      <c r="V147" s="22"/>
      <c r="W147" s="5"/>
      <c r="X147" s="30"/>
      <c r="Y147" s="16"/>
      <c r="Z147" s="30">
        <v>100</v>
      </c>
      <c r="AA147" s="5"/>
    </row>
    <row r="148" spans="2:27" x14ac:dyDescent="0.2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5"/>
      <c r="P148" s="22"/>
      <c r="Q148" s="5"/>
      <c r="R148" s="13"/>
      <c r="S148" s="13"/>
      <c r="T148" s="13"/>
      <c r="U148" s="18"/>
      <c r="V148" s="22"/>
      <c r="W148" s="5"/>
      <c r="X148" s="30"/>
      <c r="Y148" s="16"/>
      <c r="Z148" s="30"/>
      <c r="AA148" s="5"/>
    </row>
    <row r="149" spans="2:27" x14ac:dyDescent="0.25">
      <c r="B149" s="1">
        <v>265</v>
      </c>
      <c r="C149" s="1" t="s">
        <v>162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5"/>
      <c r="P149" s="22"/>
      <c r="Q149" s="5"/>
      <c r="R149" s="13"/>
      <c r="S149" s="13"/>
      <c r="T149" s="13"/>
      <c r="U149" s="18"/>
      <c r="V149" s="22"/>
      <c r="W149" s="5"/>
      <c r="X149" s="30"/>
      <c r="Y149" s="16"/>
      <c r="Z149" s="30"/>
      <c r="AA149" s="5"/>
    </row>
    <row r="150" spans="2:27" x14ac:dyDescent="0.25">
      <c r="B150" s="2">
        <v>1616</v>
      </c>
      <c r="C150" s="2" t="s">
        <v>163</v>
      </c>
      <c r="E150" s="28">
        <v>515</v>
      </c>
      <c r="F150" s="27"/>
      <c r="G150" s="28">
        <v>0</v>
      </c>
      <c r="H150" s="27"/>
      <c r="I150" s="27"/>
      <c r="J150" s="27"/>
      <c r="K150" s="27"/>
      <c r="L150" s="27"/>
      <c r="M150" s="28" t="s">
        <v>164</v>
      </c>
      <c r="N150" s="27"/>
      <c r="O150" s="5"/>
      <c r="P150" s="22"/>
      <c r="Q150" s="5"/>
      <c r="R150" s="13"/>
      <c r="S150" s="13"/>
      <c r="T150" s="13"/>
      <c r="U150" s="18"/>
      <c r="V150" s="22"/>
      <c r="W150" s="5"/>
      <c r="X150" s="30"/>
      <c r="Y150" s="16"/>
      <c r="Z150" s="30"/>
      <c r="AA150" s="5"/>
    </row>
    <row r="151" spans="2:27" x14ac:dyDescent="0.25">
      <c r="B151" s="2">
        <v>1617</v>
      </c>
      <c r="C151" s="2" t="s">
        <v>165</v>
      </c>
      <c r="E151" s="28">
        <v>690</v>
      </c>
      <c r="F151" s="27"/>
      <c r="G151" s="28">
        <v>0</v>
      </c>
      <c r="H151" s="27"/>
      <c r="I151" s="27"/>
      <c r="J151" s="27"/>
      <c r="K151" s="27"/>
      <c r="L151" s="27"/>
      <c r="M151" s="28" t="s">
        <v>166</v>
      </c>
      <c r="N151" s="27"/>
      <c r="O151" s="5"/>
      <c r="P151" s="22"/>
      <c r="Q151" s="5"/>
      <c r="R151" s="13"/>
      <c r="S151" s="13"/>
      <c r="T151" s="13"/>
      <c r="U151" s="18"/>
      <c r="V151" s="22"/>
      <c r="W151" s="5"/>
      <c r="X151" s="30"/>
      <c r="Y151" s="16"/>
      <c r="Z151" s="30"/>
      <c r="AA151" s="5"/>
    </row>
    <row r="152" spans="2:27" x14ac:dyDescent="0.25">
      <c r="B152" s="2">
        <v>1620</v>
      </c>
      <c r="C152" s="2" t="s">
        <v>167</v>
      </c>
      <c r="E152" s="28">
        <v>189</v>
      </c>
      <c r="F152" s="27"/>
      <c r="G152" s="28">
        <v>800</v>
      </c>
      <c r="H152" s="27"/>
      <c r="I152" s="27"/>
      <c r="J152" s="27"/>
      <c r="K152" s="27"/>
      <c r="L152" s="27"/>
      <c r="M152" s="28">
        <v>611</v>
      </c>
      <c r="N152" s="27"/>
      <c r="O152" s="5"/>
      <c r="P152" s="22"/>
      <c r="Q152" s="5"/>
      <c r="R152" s="13"/>
      <c r="S152" s="13"/>
      <c r="T152" s="13"/>
      <c r="U152" s="18"/>
      <c r="V152" s="22"/>
      <c r="W152" s="5"/>
      <c r="X152" s="30"/>
      <c r="Y152" s="16"/>
      <c r="Z152" s="30"/>
      <c r="AA152" s="5"/>
    </row>
    <row r="153" spans="2:27" x14ac:dyDescent="0.25">
      <c r="B153" s="2">
        <v>1625</v>
      </c>
      <c r="C153" s="2" t="s">
        <v>168</v>
      </c>
      <c r="E153" s="28">
        <v>430</v>
      </c>
      <c r="F153" s="27"/>
      <c r="G153" s="28">
        <v>1200</v>
      </c>
      <c r="H153" s="27"/>
      <c r="I153" s="27"/>
      <c r="J153" s="27"/>
      <c r="K153" s="27"/>
      <c r="L153" s="27"/>
      <c r="M153" s="28">
        <v>770</v>
      </c>
      <c r="N153" s="27"/>
      <c r="O153" s="5"/>
      <c r="P153" s="22"/>
      <c r="Q153" s="5"/>
      <c r="R153" s="13"/>
      <c r="S153" s="13"/>
      <c r="T153" s="13"/>
      <c r="U153" s="18"/>
      <c r="V153" s="22"/>
      <c r="W153" s="5"/>
      <c r="X153" s="30"/>
      <c r="Y153" s="16"/>
      <c r="Z153" s="30"/>
      <c r="AA153" s="5"/>
    </row>
    <row r="154" spans="2:27" x14ac:dyDescent="0.25">
      <c r="B154" s="2">
        <v>1635</v>
      </c>
      <c r="C154" s="2" t="s">
        <v>169</v>
      </c>
      <c r="E154" s="28">
        <v>630</v>
      </c>
      <c r="F154" s="27"/>
      <c r="G154" s="28">
        <v>0</v>
      </c>
      <c r="H154" s="27"/>
      <c r="I154" s="27"/>
      <c r="J154" s="27"/>
      <c r="K154" s="27"/>
      <c r="L154" s="27"/>
      <c r="M154" s="28" t="s">
        <v>170</v>
      </c>
      <c r="N154" s="27"/>
      <c r="O154" s="5"/>
      <c r="P154" s="22"/>
      <c r="Q154" s="5"/>
      <c r="R154" s="13"/>
      <c r="S154" s="13"/>
      <c r="T154" s="13"/>
      <c r="U154" s="18"/>
      <c r="V154" s="22"/>
      <c r="W154" s="5"/>
      <c r="X154" s="30"/>
      <c r="Y154" s="16"/>
      <c r="Z154" s="30"/>
      <c r="AA154" s="5"/>
    </row>
    <row r="155" spans="2:27" x14ac:dyDescent="0.25">
      <c r="B155" s="2">
        <v>1650</v>
      </c>
      <c r="C155" s="2" t="s">
        <v>171</v>
      </c>
      <c r="E155" s="28">
        <v>1046</v>
      </c>
      <c r="F155" s="27"/>
      <c r="G155" s="28">
        <v>3500</v>
      </c>
      <c r="H155" s="27"/>
      <c r="I155" s="27"/>
      <c r="J155" s="27"/>
      <c r="K155" s="27"/>
      <c r="L155" s="27"/>
      <c r="M155" s="28">
        <v>2454</v>
      </c>
      <c r="N155" s="27"/>
      <c r="O155" s="5"/>
      <c r="P155" s="22"/>
      <c r="Q155" s="5"/>
      <c r="R155" s="13"/>
      <c r="S155" s="13"/>
      <c r="T155" s="13"/>
      <c r="U155" s="18"/>
      <c r="V155" s="22"/>
      <c r="W155" s="5"/>
      <c r="X155" s="30"/>
      <c r="Y155" s="16"/>
      <c r="Z155" s="30"/>
      <c r="AA155" s="5"/>
    </row>
    <row r="156" spans="2:27" x14ac:dyDescent="0.25">
      <c r="C156" s="2" t="s">
        <v>172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5"/>
      <c r="P156" s="22"/>
      <c r="Q156" s="5"/>
      <c r="R156" s="13">
        <v>7500</v>
      </c>
      <c r="S156" s="13"/>
      <c r="T156" s="13"/>
      <c r="U156" s="18"/>
      <c r="V156" s="22"/>
      <c r="W156" s="5"/>
      <c r="X156" s="30">
        <v>6000</v>
      </c>
      <c r="Y156" s="16"/>
      <c r="Z156" s="30"/>
      <c r="AA156" s="5"/>
    </row>
    <row r="157" spans="2:27" x14ac:dyDescent="0.25"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5"/>
      <c r="P157" s="22"/>
      <c r="Q157" s="5"/>
      <c r="R157" s="13"/>
      <c r="S157" s="13"/>
      <c r="T157" s="13"/>
      <c r="U157" s="18"/>
      <c r="V157" s="22"/>
      <c r="W157" s="5"/>
      <c r="X157" s="30"/>
      <c r="Y157" s="16"/>
      <c r="Z157" s="30"/>
      <c r="AA157" s="5"/>
    </row>
    <row r="158" spans="2:27" x14ac:dyDescent="0.25">
      <c r="B158" s="2">
        <v>4884</v>
      </c>
      <c r="C158" s="2" t="s">
        <v>173</v>
      </c>
      <c r="E158" s="28" t="s">
        <v>31</v>
      </c>
      <c r="F158" s="27"/>
      <c r="G158" s="27"/>
      <c r="H158" s="27"/>
      <c r="I158" s="28">
        <v>458</v>
      </c>
      <c r="J158" s="27"/>
      <c r="K158" s="28">
        <v>0</v>
      </c>
      <c r="L158" s="27"/>
      <c r="M158" s="28" t="s">
        <v>174</v>
      </c>
      <c r="N158" s="27"/>
      <c r="O158" s="5"/>
      <c r="P158" s="22"/>
      <c r="Q158" s="5"/>
      <c r="R158" s="14"/>
      <c r="S158" s="13"/>
      <c r="T158" s="13"/>
      <c r="U158" s="18"/>
      <c r="V158" s="22"/>
      <c r="W158" s="5"/>
      <c r="X158" s="30"/>
      <c r="Y158" s="16"/>
      <c r="Z158" s="30"/>
      <c r="AA158" s="5"/>
    </row>
    <row r="159" spans="2:27" x14ac:dyDescent="0.25">
      <c r="B159" s="2">
        <v>4885</v>
      </c>
      <c r="C159" s="2" t="s">
        <v>175</v>
      </c>
      <c r="E159" s="28" t="s">
        <v>31</v>
      </c>
      <c r="F159" s="27"/>
      <c r="G159" s="27"/>
      <c r="H159" s="27"/>
      <c r="I159" s="28">
        <v>4999</v>
      </c>
      <c r="J159" s="27"/>
      <c r="K159" s="28">
        <v>5000</v>
      </c>
      <c r="L159" s="27"/>
      <c r="M159" s="28">
        <v>1</v>
      </c>
      <c r="N159" s="27"/>
      <c r="O159" s="5"/>
      <c r="P159" s="22"/>
      <c r="Q159" s="5"/>
      <c r="R159" s="14"/>
      <c r="S159" s="13"/>
      <c r="T159" s="13"/>
      <c r="U159" s="18"/>
      <c r="V159" s="22"/>
      <c r="W159" s="5"/>
      <c r="X159" s="30"/>
      <c r="Y159" s="16"/>
      <c r="Z159" s="30"/>
      <c r="AA159" s="5"/>
    </row>
    <row r="160" spans="2:27" x14ac:dyDescent="0.25">
      <c r="B160" s="2">
        <v>4905</v>
      </c>
      <c r="C160" s="2" t="s">
        <v>176</v>
      </c>
      <c r="E160" s="28" t="s">
        <v>31</v>
      </c>
      <c r="F160" s="27"/>
      <c r="G160" s="27"/>
      <c r="H160" s="27"/>
      <c r="I160" s="28">
        <v>6813</v>
      </c>
      <c r="J160" s="27"/>
      <c r="K160" s="28">
        <v>10000</v>
      </c>
      <c r="L160" s="27"/>
      <c r="M160" s="28">
        <v>3187</v>
      </c>
      <c r="N160" s="27"/>
      <c r="O160" s="5"/>
      <c r="P160" s="22"/>
      <c r="Q160" s="5"/>
      <c r="R160" s="14"/>
      <c r="S160" s="13"/>
      <c r="T160" s="13"/>
      <c r="U160" s="18"/>
      <c r="V160" s="22"/>
      <c r="W160" s="5"/>
      <c r="X160" s="30"/>
      <c r="Y160" s="16"/>
      <c r="Z160" s="30"/>
      <c r="AA160" s="5"/>
    </row>
    <row r="161" spans="2:27" x14ac:dyDescent="0.25">
      <c r="B161" s="2">
        <v>4910</v>
      </c>
      <c r="C161" s="2" t="s">
        <v>177</v>
      </c>
      <c r="E161" s="28" t="s">
        <v>31</v>
      </c>
      <c r="F161" s="27"/>
      <c r="G161" s="27"/>
      <c r="H161" s="27"/>
      <c r="I161" s="28">
        <v>1377</v>
      </c>
      <c r="J161" s="27"/>
      <c r="K161" s="28">
        <v>0</v>
      </c>
      <c r="L161" s="27"/>
      <c r="M161" s="28" t="s">
        <v>178</v>
      </c>
      <c r="N161" s="27"/>
      <c r="O161" s="5"/>
      <c r="P161" s="22"/>
      <c r="Q161" s="5"/>
      <c r="R161" s="14"/>
      <c r="S161" s="13"/>
      <c r="T161" s="13">
        <v>22000</v>
      </c>
      <c r="U161" s="18"/>
      <c r="V161" s="22"/>
      <c r="W161" s="5"/>
      <c r="X161" s="30"/>
      <c r="Y161" s="16"/>
      <c r="Z161" s="30">
        <v>30000</v>
      </c>
      <c r="AA161" s="5"/>
    </row>
    <row r="162" spans="2:27" x14ac:dyDescent="0.25"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5"/>
      <c r="P162" s="22"/>
      <c r="Q162" s="5"/>
      <c r="R162" s="13"/>
      <c r="S162" s="13"/>
      <c r="T162" s="13"/>
      <c r="U162" s="18"/>
      <c r="V162" s="22"/>
      <c r="W162" s="5"/>
      <c r="X162" s="30"/>
      <c r="Y162" s="16"/>
      <c r="Z162" s="30"/>
      <c r="AA162" s="5"/>
    </row>
    <row r="163" spans="2:27" x14ac:dyDescent="0.25">
      <c r="B163" s="1">
        <v>270</v>
      </c>
      <c r="C163" s="1" t="s">
        <v>179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5"/>
      <c r="P163" s="22"/>
      <c r="Q163" s="5"/>
      <c r="R163" s="13"/>
      <c r="S163" s="13"/>
      <c r="T163" s="13"/>
      <c r="U163" s="18"/>
      <c r="V163" s="22"/>
      <c r="W163" s="5"/>
      <c r="X163" s="30"/>
      <c r="Y163" s="16"/>
      <c r="Z163" s="30"/>
      <c r="AA163" s="5"/>
    </row>
    <row r="164" spans="2:27" x14ac:dyDescent="0.25">
      <c r="B164" s="2">
        <v>4712</v>
      </c>
      <c r="C164" s="2" t="s">
        <v>180</v>
      </c>
      <c r="E164" s="28" t="s">
        <v>31</v>
      </c>
      <c r="F164" s="27"/>
      <c r="G164" s="27"/>
      <c r="H164" s="27"/>
      <c r="I164" s="28">
        <v>0</v>
      </c>
      <c r="J164" s="27"/>
      <c r="K164" s="28">
        <v>10000</v>
      </c>
      <c r="L164" s="27"/>
      <c r="M164" s="28">
        <v>10000</v>
      </c>
      <c r="N164" s="27"/>
      <c r="O164" s="5"/>
      <c r="P164" s="22">
        <v>10000</v>
      </c>
      <c r="Q164" s="5"/>
      <c r="R164" s="14"/>
      <c r="S164" s="13"/>
      <c r="T164" s="13">
        <v>0</v>
      </c>
      <c r="U164" s="18"/>
      <c r="V164" s="22"/>
      <c r="W164" s="5"/>
      <c r="X164" s="30"/>
      <c r="Y164" s="16"/>
      <c r="Z164" s="30">
        <v>0</v>
      </c>
      <c r="AA164" s="5"/>
    </row>
    <row r="165" spans="2:27" x14ac:dyDescent="0.25">
      <c r="B165" s="2">
        <v>4811</v>
      </c>
      <c r="C165" s="2" t="s">
        <v>181</v>
      </c>
      <c r="E165" s="28" t="s">
        <v>31</v>
      </c>
      <c r="F165" s="27"/>
      <c r="G165" s="27"/>
      <c r="H165" s="27"/>
      <c r="I165" s="28">
        <v>0</v>
      </c>
      <c r="J165" s="27"/>
      <c r="K165" s="28">
        <v>250</v>
      </c>
      <c r="L165" s="27"/>
      <c r="M165" s="28">
        <v>250</v>
      </c>
      <c r="N165" s="27"/>
      <c r="O165" s="5"/>
      <c r="P165" s="22"/>
      <c r="Q165" s="5"/>
      <c r="R165" s="14"/>
      <c r="S165" s="13"/>
      <c r="T165" s="13">
        <v>250</v>
      </c>
      <c r="U165" s="18"/>
      <c r="V165" s="22"/>
      <c r="W165" s="5"/>
      <c r="X165" s="30"/>
      <c r="Y165" s="16"/>
      <c r="Z165" s="30">
        <v>300</v>
      </c>
      <c r="AA165" s="5"/>
    </row>
    <row r="166" spans="2:27" x14ac:dyDescent="0.25">
      <c r="B166" s="2">
        <v>4867</v>
      </c>
      <c r="C166" s="2" t="s">
        <v>182</v>
      </c>
      <c r="E166" s="28" t="s">
        <v>31</v>
      </c>
      <c r="F166" s="27"/>
      <c r="G166" s="27"/>
      <c r="H166" s="27"/>
      <c r="I166" s="28">
        <v>5764</v>
      </c>
      <c r="J166" s="27"/>
      <c r="K166" s="28">
        <v>5000</v>
      </c>
      <c r="L166" s="27"/>
      <c r="M166" s="28" t="s">
        <v>183</v>
      </c>
      <c r="N166" s="27"/>
      <c r="O166" s="5"/>
      <c r="P166" s="22">
        <v>4500</v>
      </c>
      <c r="Q166" s="5"/>
      <c r="R166" s="14"/>
      <c r="S166" s="13"/>
      <c r="T166" s="13">
        <v>3000</v>
      </c>
      <c r="U166" s="18"/>
      <c r="V166" s="22"/>
      <c r="W166" s="5"/>
      <c r="X166" s="30"/>
      <c r="Y166" s="16"/>
      <c r="Z166" s="30"/>
      <c r="AA166" s="5"/>
    </row>
    <row r="167" spans="2:27" x14ac:dyDescent="0.25">
      <c r="B167" s="2"/>
      <c r="C167" s="2" t="s">
        <v>184</v>
      </c>
      <c r="E167" s="28"/>
      <c r="F167" s="27"/>
      <c r="G167" s="27"/>
      <c r="H167" s="27"/>
      <c r="I167" s="28"/>
      <c r="J167" s="27"/>
      <c r="K167" s="28"/>
      <c r="L167" s="27"/>
      <c r="M167" s="28"/>
      <c r="N167" s="27"/>
      <c r="O167" s="5"/>
      <c r="P167" s="22"/>
      <c r="Q167" s="5"/>
      <c r="R167" s="14"/>
      <c r="S167" s="13"/>
      <c r="T167" s="13">
        <v>2000</v>
      </c>
      <c r="U167" s="18"/>
      <c r="V167" s="22"/>
      <c r="W167" s="5"/>
      <c r="X167" s="30"/>
      <c r="Y167" s="16"/>
      <c r="Z167" s="30"/>
      <c r="AA167" s="5"/>
    </row>
    <row r="168" spans="2:27" x14ac:dyDescent="0.25">
      <c r="B168" s="2">
        <v>4901</v>
      </c>
      <c r="C168" s="2" t="s">
        <v>185</v>
      </c>
      <c r="E168" s="28" t="s">
        <v>31</v>
      </c>
      <c r="F168" s="27"/>
      <c r="G168" s="27"/>
      <c r="H168" s="27"/>
      <c r="I168" s="28">
        <v>875</v>
      </c>
      <c r="J168" s="27"/>
      <c r="K168" s="28">
        <v>2000</v>
      </c>
      <c r="L168" s="27"/>
      <c r="M168" s="28">
        <v>1125</v>
      </c>
      <c r="N168" s="27"/>
      <c r="O168" s="5"/>
      <c r="P168" s="22"/>
      <c r="Q168" s="5"/>
      <c r="R168" s="14"/>
      <c r="S168" s="13"/>
      <c r="T168" s="13">
        <v>3000</v>
      </c>
      <c r="U168" s="18"/>
      <c r="V168" s="22"/>
      <c r="W168" s="5"/>
      <c r="X168" s="30"/>
      <c r="Y168" s="16"/>
      <c r="Z168" s="30"/>
      <c r="AA168" s="5"/>
    </row>
    <row r="169" spans="2:27" x14ac:dyDescent="0.25">
      <c r="B169" s="2"/>
      <c r="C169" s="2" t="s">
        <v>186</v>
      </c>
      <c r="E169" s="28"/>
      <c r="F169" s="27"/>
      <c r="G169" s="27"/>
      <c r="H169" s="27"/>
      <c r="I169" s="28"/>
      <c r="J169" s="27"/>
      <c r="K169" s="28"/>
      <c r="L169" s="27"/>
      <c r="M169" s="28"/>
      <c r="N169" s="27"/>
      <c r="O169" s="5"/>
      <c r="P169" s="22">
        <v>23670</v>
      </c>
      <c r="Q169" s="5"/>
      <c r="R169" s="14"/>
      <c r="S169" s="13"/>
      <c r="T169" s="13">
        <v>0</v>
      </c>
      <c r="U169" s="18"/>
      <c r="V169" s="22"/>
      <c r="W169" s="5"/>
      <c r="X169" s="30"/>
      <c r="Y169" s="16"/>
      <c r="Z169" s="30"/>
      <c r="AA169" s="5"/>
    </row>
    <row r="170" spans="2:27" x14ac:dyDescent="0.25">
      <c r="B170" s="2"/>
      <c r="C170" s="2" t="s">
        <v>187</v>
      </c>
      <c r="E170" s="28"/>
      <c r="F170" s="27"/>
      <c r="G170" s="27"/>
      <c r="H170" s="27"/>
      <c r="I170" s="28"/>
      <c r="J170" s="27"/>
      <c r="K170" s="28"/>
      <c r="L170" s="27"/>
      <c r="M170" s="28"/>
      <c r="N170" s="27"/>
      <c r="O170" s="5"/>
      <c r="P170" s="22"/>
      <c r="Q170" s="5"/>
      <c r="R170" s="14"/>
      <c r="S170" s="13"/>
      <c r="T170" s="13">
        <v>0</v>
      </c>
      <c r="U170" s="18"/>
      <c r="V170" s="22"/>
      <c r="W170" s="5"/>
      <c r="X170" s="30"/>
      <c r="Y170" s="16"/>
      <c r="Z170" s="30"/>
      <c r="AA170" s="5"/>
    </row>
    <row r="171" spans="2:27" x14ac:dyDescent="0.25"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5"/>
      <c r="P171" s="22"/>
      <c r="Q171" s="5"/>
      <c r="R171" s="13"/>
      <c r="S171" s="13"/>
      <c r="T171" s="13"/>
      <c r="U171" s="18"/>
      <c r="V171" s="22"/>
      <c r="W171" s="5"/>
      <c r="X171" s="30"/>
      <c r="Y171" s="16"/>
      <c r="Z171" s="30"/>
      <c r="AA171" s="5"/>
    </row>
    <row r="172" spans="2:27" x14ac:dyDescent="0.25">
      <c r="B172" s="1">
        <v>275</v>
      </c>
      <c r="C172" s="1" t="s">
        <v>188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5"/>
      <c r="P172" s="22"/>
      <c r="Q172" s="5"/>
      <c r="R172" s="13"/>
      <c r="S172" s="13"/>
      <c r="T172" s="13"/>
      <c r="U172" s="18"/>
      <c r="V172" s="22"/>
      <c r="W172" s="5"/>
      <c r="X172" s="30"/>
      <c r="Y172" s="16"/>
      <c r="Z172" s="30"/>
      <c r="AA172" s="5"/>
    </row>
    <row r="173" spans="2:27" x14ac:dyDescent="0.25">
      <c r="B173" s="2">
        <v>1667</v>
      </c>
      <c r="C173" s="2" t="s">
        <v>189</v>
      </c>
      <c r="E173" s="28">
        <v>180</v>
      </c>
      <c r="F173" s="27"/>
      <c r="G173" s="28">
        <v>700</v>
      </c>
      <c r="H173" s="27"/>
      <c r="I173" s="27"/>
      <c r="J173" s="27"/>
      <c r="K173" s="27"/>
      <c r="L173" s="27"/>
      <c r="M173" s="28">
        <v>520</v>
      </c>
      <c r="N173" s="27"/>
      <c r="O173" s="5"/>
      <c r="P173" s="22"/>
      <c r="Q173" s="5"/>
      <c r="R173" s="13">
        <v>250</v>
      </c>
      <c r="S173" s="13"/>
      <c r="T173" s="13"/>
      <c r="U173" s="18"/>
      <c r="V173" s="22"/>
      <c r="W173" s="5"/>
      <c r="X173" s="30"/>
      <c r="Y173" s="16"/>
      <c r="Z173" s="30"/>
      <c r="AA173" s="5"/>
    </row>
    <row r="174" spans="2:27" x14ac:dyDescent="0.25"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5"/>
      <c r="P174" s="22"/>
      <c r="Q174" s="5"/>
      <c r="R174" s="13"/>
      <c r="S174" s="13"/>
      <c r="T174" s="13"/>
      <c r="U174" s="18"/>
      <c r="V174" s="22"/>
      <c r="W174" s="5"/>
      <c r="X174" s="30"/>
      <c r="Y174" s="16"/>
      <c r="Z174" s="30"/>
      <c r="AA174" s="5"/>
    </row>
    <row r="175" spans="2:27" x14ac:dyDescent="0.25">
      <c r="B175" s="2">
        <v>4273</v>
      </c>
      <c r="C175" s="2" t="s">
        <v>190</v>
      </c>
      <c r="E175" s="28" t="s">
        <v>31</v>
      </c>
      <c r="F175" s="27"/>
      <c r="G175" s="27"/>
      <c r="H175" s="27"/>
      <c r="I175" s="28">
        <v>0</v>
      </c>
      <c r="J175" s="27"/>
      <c r="K175" s="28">
        <v>3000</v>
      </c>
      <c r="L175" s="27"/>
      <c r="M175" s="28">
        <v>3000</v>
      </c>
      <c r="N175" s="27"/>
      <c r="O175" s="5"/>
      <c r="P175" s="22">
        <v>3000</v>
      </c>
      <c r="Q175" s="5"/>
      <c r="R175" s="14"/>
      <c r="S175" s="13"/>
      <c r="T175" s="13">
        <v>0</v>
      </c>
      <c r="U175" s="18"/>
      <c r="V175" s="22"/>
      <c r="W175" s="5"/>
      <c r="X175" s="30"/>
      <c r="Y175" s="16"/>
      <c r="Z175" s="30"/>
      <c r="AA175" s="5"/>
    </row>
    <row r="176" spans="2:27" x14ac:dyDescent="0.25">
      <c r="B176" s="2">
        <v>4274</v>
      </c>
      <c r="C176" s="2" t="s">
        <v>191</v>
      </c>
      <c r="E176" s="28" t="s">
        <v>31</v>
      </c>
      <c r="F176" s="27"/>
      <c r="G176" s="27"/>
      <c r="H176" s="27"/>
      <c r="I176" s="28">
        <v>658</v>
      </c>
      <c r="J176" s="27"/>
      <c r="K176" s="28">
        <v>700</v>
      </c>
      <c r="L176" s="27"/>
      <c r="M176" s="28">
        <v>42</v>
      </c>
      <c r="N176" s="27"/>
      <c r="O176" s="5"/>
      <c r="P176" s="22"/>
      <c r="Q176" s="5"/>
      <c r="R176" s="14"/>
      <c r="S176" s="13"/>
      <c r="T176" s="13">
        <v>1500</v>
      </c>
      <c r="U176" s="18"/>
      <c r="V176" s="22"/>
      <c r="W176" s="5"/>
      <c r="X176" s="30"/>
      <c r="Y176" s="16"/>
      <c r="Z176" s="30"/>
      <c r="AA176" s="5"/>
    </row>
    <row r="177" spans="2:27" x14ac:dyDescent="0.25">
      <c r="B177" s="2"/>
      <c r="C177" s="2" t="s">
        <v>192</v>
      </c>
      <c r="E177" s="28"/>
      <c r="F177" s="27"/>
      <c r="G177" s="27"/>
      <c r="H177" s="27"/>
      <c r="I177" s="28"/>
      <c r="J177" s="27"/>
      <c r="K177" s="28"/>
      <c r="L177" s="27"/>
      <c r="M177" s="28"/>
      <c r="N177" s="27"/>
      <c r="O177" s="5"/>
      <c r="P177" s="22">
        <v>10000</v>
      </c>
      <c r="Q177" s="5"/>
      <c r="R177" s="14"/>
      <c r="S177" s="13"/>
      <c r="T177" s="13">
        <v>0</v>
      </c>
      <c r="U177" s="18"/>
      <c r="V177" s="22"/>
      <c r="W177" s="5"/>
      <c r="X177" s="30"/>
      <c r="Y177" s="16"/>
      <c r="Z177" s="30"/>
      <c r="AA177" s="5"/>
    </row>
    <row r="178" spans="2:27" ht="30" x14ac:dyDescent="0.25">
      <c r="B178" s="2"/>
      <c r="C178" s="4" t="s">
        <v>193</v>
      </c>
      <c r="E178" s="28" t="s">
        <v>31</v>
      </c>
      <c r="F178" s="27"/>
      <c r="G178" s="27"/>
      <c r="H178" s="27"/>
      <c r="I178" s="28">
        <v>0</v>
      </c>
      <c r="J178" s="27"/>
      <c r="K178" s="28">
        <v>7500</v>
      </c>
      <c r="L178" s="27"/>
      <c r="M178" s="28">
        <v>7500</v>
      </c>
      <c r="N178" s="27">
        <v>4000</v>
      </c>
      <c r="O178" s="5"/>
      <c r="P178" s="22"/>
      <c r="Q178" s="5"/>
      <c r="R178" s="14"/>
      <c r="S178" s="13"/>
      <c r="T178" s="13">
        <v>5000</v>
      </c>
      <c r="U178" s="18"/>
      <c r="V178" s="22"/>
      <c r="W178" s="5"/>
      <c r="X178" s="30"/>
      <c r="Y178" s="16"/>
      <c r="Z178" s="30"/>
      <c r="AA178" s="5"/>
    </row>
    <row r="179" spans="2:27" ht="45" x14ac:dyDescent="0.25">
      <c r="B179" s="2"/>
      <c r="C179" s="4" t="s">
        <v>194</v>
      </c>
      <c r="E179" s="28"/>
      <c r="F179" s="27"/>
      <c r="G179" s="27"/>
      <c r="H179" s="27"/>
      <c r="I179" s="28"/>
      <c r="J179" s="27"/>
      <c r="K179" s="28"/>
      <c r="L179" s="27"/>
      <c r="M179" s="28"/>
      <c r="N179" s="27"/>
      <c r="O179" s="5"/>
      <c r="P179" s="22"/>
      <c r="Q179" s="5"/>
      <c r="R179" s="14"/>
      <c r="S179" s="13"/>
      <c r="T179" s="13">
        <v>2500</v>
      </c>
      <c r="U179" s="18"/>
      <c r="V179" s="22"/>
      <c r="W179" s="5"/>
      <c r="X179" s="30"/>
      <c r="Y179" s="16"/>
      <c r="Z179" s="30"/>
      <c r="AA179" s="5"/>
    </row>
    <row r="180" spans="2:27" ht="45" x14ac:dyDescent="0.25">
      <c r="B180" s="2"/>
      <c r="C180" s="4" t="s">
        <v>195</v>
      </c>
      <c r="E180" s="28"/>
      <c r="F180" s="27"/>
      <c r="G180" s="27"/>
      <c r="H180" s="27"/>
      <c r="I180" s="28"/>
      <c r="J180" s="27"/>
      <c r="K180" s="28"/>
      <c r="L180" s="27"/>
      <c r="M180" s="28"/>
      <c r="N180" s="27"/>
      <c r="O180" s="5"/>
      <c r="P180" s="22"/>
      <c r="Q180" s="5"/>
      <c r="R180" s="14"/>
      <c r="S180" s="13"/>
      <c r="T180" s="13">
        <v>4500</v>
      </c>
      <c r="U180" s="18"/>
      <c r="V180" s="22"/>
      <c r="W180" s="5"/>
      <c r="X180" s="30"/>
      <c r="Y180" s="16"/>
      <c r="Z180" s="30"/>
      <c r="AA180" s="5"/>
    </row>
    <row r="181" spans="2:27" x14ac:dyDescent="0.25">
      <c r="B181" s="2"/>
      <c r="C181" s="2" t="s">
        <v>196</v>
      </c>
      <c r="E181" s="28"/>
      <c r="F181" s="27"/>
      <c r="G181" s="27"/>
      <c r="H181" s="27"/>
      <c r="I181" s="28"/>
      <c r="J181" s="27"/>
      <c r="K181" s="28"/>
      <c r="L181" s="27"/>
      <c r="M181" s="28"/>
      <c r="N181" s="27"/>
      <c r="O181" s="5"/>
      <c r="P181" s="22">
        <v>3500</v>
      </c>
      <c r="Q181" s="5"/>
      <c r="R181" s="14"/>
      <c r="S181" s="13"/>
      <c r="T181" s="13">
        <v>0</v>
      </c>
      <c r="U181" s="18"/>
      <c r="V181" s="22"/>
      <c r="W181" s="5"/>
      <c r="X181" s="30"/>
      <c r="Y181" s="16"/>
      <c r="Z181" s="30"/>
      <c r="AA181" s="5"/>
    </row>
    <row r="182" spans="2:27" x14ac:dyDescent="0.2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5"/>
      <c r="P182" s="22"/>
      <c r="Q182" s="5"/>
      <c r="R182" s="13"/>
      <c r="S182" s="13"/>
      <c r="T182" s="13"/>
      <c r="U182" s="18"/>
      <c r="V182" s="22"/>
      <c r="W182" s="5"/>
      <c r="X182" s="30"/>
      <c r="Y182" s="16"/>
      <c r="Z182" s="30"/>
      <c r="AA182" s="5"/>
    </row>
    <row r="183" spans="2:27" x14ac:dyDescent="0.25">
      <c r="B183" s="1">
        <v>280</v>
      </c>
      <c r="C183" s="1" t="s">
        <v>197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5"/>
      <c r="P183" s="22"/>
      <c r="Q183" s="5"/>
      <c r="R183" s="13"/>
      <c r="S183" s="13"/>
      <c r="T183" s="13"/>
      <c r="U183" s="18"/>
      <c r="V183" s="22"/>
      <c r="W183" s="5"/>
      <c r="X183" s="30"/>
      <c r="Y183" s="16"/>
      <c r="Z183" s="30"/>
      <c r="AA183" s="5"/>
    </row>
    <row r="184" spans="2:27" x14ac:dyDescent="0.25"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P184" s="21"/>
      <c r="R184" s="10"/>
      <c r="S184" s="10"/>
      <c r="T184" s="10"/>
      <c r="V184" s="22"/>
      <c r="W184" s="5"/>
      <c r="X184" s="30"/>
      <c r="Y184" s="16"/>
      <c r="Z184" s="30"/>
      <c r="AA184" s="5"/>
    </row>
    <row r="185" spans="2:27" x14ac:dyDescent="0.25">
      <c r="B185" s="2">
        <v>4815</v>
      </c>
      <c r="C185" s="2" t="s">
        <v>198</v>
      </c>
      <c r="E185" s="28" t="s">
        <v>31</v>
      </c>
      <c r="F185" s="27"/>
      <c r="G185" s="27"/>
      <c r="H185" s="27"/>
      <c r="I185" s="28">
        <v>18</v>
      </c>
      <c r="J185" s="27"/>
      <c r="K185" s="28">
        <v>15000</v>
      </c>
      <c r="L185" s="27"/>
      <c r="M185" s="28">
        <v>14982</v>
      </c>
      <c r="N185" s="27"/>
      <c r="O185" s="5"/>
      <c r="P185" s="22"/>
      <c r="Q185" s="5"/>
      <c r="R185" s="14"/>
      <c r="S185" s="13"/>
      <c r="T185" s="13">
        <v>0</v>
      </c>
      <c r="U185" s="18"/>
      <c r="V185" s="22"/>
      <c r="W185" s="5"/>
      <c r="X185" s="30"/>
      <c r="Y185" s="16"/>
      <c r="Z185" s="30"/>
      <c r="AA185" s="5"/>
    </row>
    <row r="186" spans="2:27" x14ac:dyDescent="0.25">
      <c r="B186" s="2">
        <v>4825</v>
      </c>
      <c r="C186" s="2" t="s">
        <v>199</v>
      </c>
      <c r="E186" s="28" t="s">
        <v>31</v>
      </c>
      <c r="F186" s="27"/>
      <c r="G186" s="27"/>
      <c r="H186" s="27"/>
      <c r="I186" s="28">
        <v>2873</v>
      </c>
      <c r="J186" s="27"/>
      <c r="K186" s="28">
        <v>3500</v>
      </c>
      <c r="L186" s="27"/>
      <c r="M186" s="28">
        <v>627</v>
      </c>
      <c r="N186" s="27"/>
      <c r="O186" s="5"/>
      <c r="P186" s="22">
        <v>2000</v>
      </c>
      <c r="Q186" s="5"/>
      <c r="R186" s="14"/>
      <c r="S186" s="13"/>
      <c r="T186" s="13">
        <v>3500</v>
      </c>
      <c r="U186" s="18"/>
      <c r="V186" s="22"/>
      <c r="W186" s="5"/>
      <c r="X186" s="30"/>
      <c r="Y186" s="16"/>
      <c r="Z186" s="30"/>
      <c r="AA186" s="5"/>
    </row>
    <row r="187" spans="2:27" x14ac:dyDescent="0.25"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5"/>
      <c r="P187" s="22"/>
      <c r="Q187" s="5"/>
      <c r="R187" s="13"/>
      <c r="S187" s="13"/>
      <c r="T187" s="13"/>
      <c r="U187" s="18"/>
      <c r="V187" s="22"/>
      <c r="W187" s="5"/>
      <c r="X187" s="30"/>
      <c r="Y187" s="16"/>
      <c r="Z187" s="30"/>
      <c r="AA187" s="5"/>
    </row>
    <row r="188" spans="2:27" x14ac:dyDescent="0.25">
      <c r="B188" s="1">
        <v>290</v>
      </c>
      <c r="C188" s="1" t="s">
        <v>200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5"/>
      <c r="P188" s="22"/>
      <c r="Q188" s="5"/>
      <c r="R188" s="13"/>
      <c r="S188" s="13"/>
      <c r="T188" s="13"/>
      <c r="U188" s="18"/>
      <c r="V188" s="22"/>
      <c r="W188" s="5"/>
      <c r="X188" s="30"/>
      <c r="Y188" s="16"/>
      <c r="Z188" s="30"/>
      <c r="AA188" s="5"/>
    </row>
    <row r="189" spans="2:27" x14ac:dyDescent="0.25">
      <c r="B189" s="2">
        <v>1310</v>
      </c>
      <c r="C189" s="2" t="s">
        <v>201</v>
      </c>
      <c r="E189" s="28">
        <v>3643</v>
      </c>
      <c r="F189" s="27"/>
      <c r="G189" s="28">
        <v>3600</v>
      </c>
      <c r="H189" s="27"/>
      <c r="I189" s="27"/>
      <c r="J189" s="27"/>
      <c r="K189" s="27"/>
      <c r="L189" s="27"/>
      <c r="M189" s="28">
        <v>3558</v>
      </c>
      <c r="N189" s="27"/>
      <c r="O189" s="5"/>
      <c r="P189" s="22"/>
      <c r="Q189" s="5"/>
      <c r="R189" s="13">
        <v>3650</v>
      </c>
      <c r="S189" s="13"/>
      <c r="T189" s="13"/>
      <c r="U189" s="18"/>
      <c r="V189" s="22"/>
      <c r="W189" s="5"/>
      <c r="X189" s="30"/>
      <c r="Y189" s="16"/>
      <c r="Z189" s="30"/>
      <c r="AA189" s="5"/>
    </row>
    <row r="190" spans="2:27" x14ac:dyDescent="0.25"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5"/>
      <c r="P190" s="22"/>
      <c r="Q190" s="5"/>
      <c r="R190" s="13"/>
      <c r="S190" s="13"/>
      <c r="T190" s="13"/>
      <c r="U190" s="18"/>
      <c r="V190" s="22"/>
      <c r="W190" s="5"/>
      <c r="X190" s="30"/>
      <c r="Y190" s="16"/>
      <c r="Z190" s="30"/>
      <c r="AA190" s="5"/>
    </row>
    <row r="191" spans="2:27" x14ac:dyDescent="0.25">
      <c r="B191" s="2">
        <v>4200</v>
      </c>
      <c r="C191" s="2" t="s">
        <v>78</v>
      </c>
      <c r="E191" s="28" t="s">
        <v>31</v>
      </c>
      <c r="F191" s="27"/>
      <c r="G191" s="27"/>
      <c r="H191" s="27"/>
      <c r="I191" s="28">
        <v>2682</v>
      </c>
      <c r="J191" s="27"/>
      <c r="K191" s="28">
        <v>4000</v>
      </c>
      <c r="L191" s="27"/>
      <c r="M191" s="28">
        <v>1318</v>
      </c>
      <c r="N191" s="27"/>
      <c r="O191" s="5"/>
      <c r="P191" s="22"/>
      <c r="Q191" s="5"/>
      <c r="R191" s="14"/>
      <c r="S191" s="13"/>
      <c r="T191" s="13">
        <v>4000</v>
      </c>
      <c r="U191" s="18"/>
      <c r="V191" s="22"/>
      <c r="W191" s="5"/>
      <c r="X191" s="30"/>
      <c r="Y191" s="16"/>
      <c r="Z191" s="30">
        <v>4000</v>
      </c>
      <c r="AA191" s="5"/>
    </row>
    <row r="192" spans="2:27" x14ac:dyDescent="0.25">
      <c r="B192" s="2">
        <v>4205</v>
      </c>
      <c r="C192" s="2" t="s">
        <v>79</v>
      </c>
      <c r="E192" s="28" t="s">
        <v>31</v>
      </c>
      <c r="F192" s="27"/>
      <c r="G192" s="27"/>
      <c r="H192" s="27"/>
      <c r="I192" s="28">
        <v>10383</v>
      </c>
      <c r="J192" s="27"/>
      <c r="K192" s="28">
        <v>7471</v>
      </c>
      <c r="L192" s="27"/>
      <c r="M192" s="28" t="s">
        <v>202</v>
      </c>
      <c r="N192" s="27"/>
      <c r="O192" s="5"/>
      <c r="P192" s="22"/>
      <c r="Q192" s="5"/>
      <c r="R192" s="14"/>
      <c r="S192" s="13"/>
      <c r="T192" s="13">
        <v>12000</v>
      </c>
      <c r="U192" s="18"/>
      <c r="V192" s="22"/>
      <c r="W192" s="5"/>
      <c r="X192" s="30"/>
      <c r="Y192" s="16"/>
      <c r="Z192" s="30">
        <v>12000</v>
      </c>
      <c r="AA192" s="5"/>
    </row>
    <row r="193" spans="2:27" x14ac:dyDescent="0.25">
      <c r="B193" s="2">
        <v>4210</v>
      </c>
      <c r="C193" s="2" t="s">
        <v>81</v>
      </c>
      <c r="E193" s="28" t="s">
        <v>31</v>
      </c>
      <c r="F193" s="27"/>
      <c r="G193" s="27"/>
      <c r="H193" s="27"/>
      <c r="I193" s="28">
        <v>744</v>
      </c>
      <c r="J193" s="27"/>
      <c r="K193" s="28">
        <v>1200</v>
      </c>
      <c r="L193" s="27"/>
      <c r="M193" s="28">
        <v>456</v>
      </c>
      <c r="N193" s="27"/>
      <c r="O193" s="5"/>
      <c r="P193" s="22"/>
      <c r="Q193" s="5"/>
      <c r="R193" s="14"/>
      <c r="S193" s="13"/>
      <c r="T193" s="13">
        <v>1200</v>
      </c>
      <c r="U193" s="18"/>
      <c r="V193" s="22"/>
      <c r="W193" s="5"/>
      <c r="X193" s="30"/>
      <c r="Y193" s="16"/>
      <c r="Z193" s="30">
        <v>1200</v>
      </c>
      <c r="AA193" s="5"/>
    </row>
    <row r="194" spans="2:27" x14ac:dyDescent="0.25">
      <c r="B194" s="2">
        <v>4215</v>
      </c>
      <c r="C194" s="2" t="s">
        <v>82</v>
      </c>
      <c r="E194" s="28" t="s">
        <v>31</v>
      </c>
      <c r="F194" s="27"/>
      <c r="G194" s="27"/>
      <c r="H194" s="27"/>
      <c r="I194" s="28">
        <v>1165</v>
      </c>
      <c r="J194" s="27"/>
      <c r="K194" s="28">
        <v>1600</v>
      </c>
      <c r="L194" s="27"/>
      <c r="M194" s="28">
        <v>435</v>
      </c>
      <c r="N194" s="27"/>
      <c r="O194" s="5"/>
      <c r="P194" s="22"/>
      <c r="Q194" s="5"/>
      <c r="R194" s="14"/>
      <c r="S194" s="13"/>
      <c r="T194" s="13">
        <v>1600</v>
      </c>
      <c r="U194" s="18"/>
      <c r="V194" s="22"/>
      <c r="W194" s="5"/>
      <c r="X194" s="30"/>
      <c r="Y194" s="16"/>
      <c r="Z194" s="30">
        <v>1600</v>
      </c>
      <c r="AA194" s="5"/>
    </row>
    <row r="195" spans="2:27" x14ac:dyDescent="0.25">
      <c r="B195" s="2">
        <v>4237</v>
      </c>
      <c r="C195" s="2" t="s">
        <v>203</v>
      </c>
      <c r="E195" s="28" t="s">
        <v>31</v>
      </c>
      <c r="F195" s="27"/>
      <c r="G195" s="27"/>
      <c r="H195" s="27"/>
      <c r="I195" s="28">
        <v>254</v>
      </c>
      <c r="J195" s="27"/>
      <c r="K195" s="28">
        <v>500</v>
      </c>
      <c r="L195" s="27"/>
      <c r="M195" s="28">
        <v>246</v>
      </c>
      <c r="N195" s="27"/>
      <c r="O195" s="5"/>
      <c r="P195" s="22"/>
      <c r="Q195" s="5"/>
      <c r="R195" s="14"/>
      <c r="S195" s="13"/>
      <c r="T195" s="13">
        <v>500</v>
      </c>
      <c r="U195" s="18"/>
      <c r="V195" s="22"/>
      <c r="W195" s="5"/>
      <c r="X195" s="30"/>
      <c r="Y195" s="16"/>
      <c r="Z195" s="30">
        <v>500</v>
      </c>
      <c r="AA195" s="5"/>
    </row>
    <row r="196" spans="2:27" x14ac:dyDescent="0.25">
      <c r="B196" s="2">
        <v>4290</v>
      </c>
      <c r="C196" s="2" t="s">
        <v>204</v>
      </c>
      <c r="E196" s="28" t="s">
        <v>31</v>
      </c>
      <c r="F196" s="27"/>
      <c r="G196" s="27"/>
      <c r="H196" s="27"/>
      <c r="I196" s="28">
        <v>21747</v>
      </c>
      <c r="J196" s="27"/>
      <c r="K196" s="28">
        <v>43500</v>
      </c>
      <c r="L196" s="27"/>
      <c r="M196" s="28">
        <v>21753</v>
      </c>
      <c r="N196" s="27"/>
      <c r="O196" s="5"/>
      <c r="P196" s="22"/>
      <c r="Q196" s="5"/>
      <c r="R196" s="14"/>
      <c r="S196" s="13"/>
      <c r="T196" s="13">
        <v>43500</v>
      </c>
      <c r="U196" s="18"/>
      <c r="V196" s="22"/>
      <c r="W196" s="5"/>
      <c r="X196" s="30"/>
      <c r="Y196" s="16"/>
      <c r="Z196" s="30">
        <v>43500</v>
      </c>
      <c r="AA196" s="5"/>
    </row>
    <row r="197" spans="2:27" x14ac:dyDescent="0.25">
      <c r="B197" s="2">
        <v>4305</v>
      </c>
      <c r="C197" s="2" t="s">
        <v>84</v>
      </c>
      <c r="E197" s="28" t="s">
        <v>31</v>
      </c>
      <c r="F197" s="27"/>
      <c r="G197" s="27"/>
      <c r="H197" s="27"/>
      <c r="I197" s="28">
        <v>151</v>
      </c>
      <c r="J197" s="27"/>
      <c r="K197" s="28">
        <v>2500</v>
      </c>
      <c r="L197" s="27"/>
      <c r="M197" s="28">
        <v>2349</v>
      </c>
      <c r="N197" s="27"/>
      <c r="O197" s="5"/>
      <c r="P197" s="22"/>
      <c r="Q197" s="5"/>
      <c r="R197" s="14"/>
      <c r="S197" s="13"/>
      <c r="T197" s="13">
        <v>2500</v>
      </c>
      <c r="U197" s="18"/>
      <c r="V197" s="22"/>
      <c r="W197" s="5"/>
      <c r="X197" s="30"/>
      <c r="Y197" s="16"/>
      <c r="Z197" s="30">
        <v>2500</v>
      </c>
      <c r="AA197" s="5"/>
    </row>
    <row r="198" spans="2:27" x14ac:dyDescent="0.25">
      <c r="B198" s="2">
        <v>4306</v>
      </c>
      <c r="C198" s="2" t="s">
        <v>85</v>
      </c>
      <c r="E198" s="28" t="s">
        <v>31</v>
      </c>
      <c r="F198" s="27"/>
      <c r="G198" s="27"/>
      <c r="H198" s="27"/>
      <c r="I198" s="28">
        <v>865</v>
      </c>
      <c r="J198" s="27"/>
      <c r="K198" s="28">
        <v>1000</v>
      </c>
      <c r="L198" s="27"/>
      <c r="M198" s="28">
        <v>135</v>
      </c>
      <c r="N198" s="27"/>
      <c r="O198" s="5"/>
      <c r="P198" s="22"/>
      <c r="Q198" s="5"/>
      <c r="R198" s="14"/>
      <c r="S198" s="13"/>
      <c r="T198" s="13">
        <v>1000</v>
      </c>
      <c r="U198" s="18"/>
      <c r="V198" s="22"/>
      <c r="W198" s="5"/>
      <c r="X198" s="30"/>
      <c r="Y198" s="16"/>
      <c r="Z198" s="30">
        <v>1000</v>
      </c>
      <c r="AA198" s="5"/>
    </row>
    <row r="199" spans="2:27" x14ac:dyDescent="0.25">
      <c r="B199" s="2">
        <v>4310</v>
      </c>
      <c r="C199" s="2" t="s">
        <v>86</v>
      </c>
      <c r="E199" s="28" t="s">
        <v>31</v>
      </c>
      <c r="F199" s="27"/>
      <c r="G199" s="27"/>
      <c r="H199" s="27"/>
      <c r="I199" s="28">
        <v>540</v>
      </c>
      <c r="J199" s="27"/>
      <c r="K199" s="28">
        <v>600</v>
      </c>
      <c r="L199" s="27"/>
      <c r="M199" s="28">
        <v>60</v>
      </c>
      <c r="N199" s="27"/>
      <c r="O199" s="5"/>
      <c r="P199" s="22"/>
      <c r="Q199" s="5"/>
      <c r="R199" s="14"/>
      <c r="S199" s="13"/>
      <c r="T199" s="13">
        <v>1000</v>
      </c>
      <c r="U199" s="18"/>
      <c r="V199" s="22"/>
      <c r="W199" s="5"/>
      <c r="X199" s="30"/>
      <c r="Y199" s="16"/>
      <c r="Z199" s="30">
        <v>1000</v>
      </c>
      <c r="AA199" s="5"/>
    </row>
    <row r="200" spans="2:27" x14ac:dyDescent="0.25">
      <c r="B200" s="2">
        <v>4326</v>
      </c>
      <c r="C200" s="2" t="s">
        <v>205</v>
      </c>
      <c r="E200" s="28" t="s">
        <v>31</v>
      </c>
      <c r="F200" s="27"/>
      <c r="G200" s="27"/>
      <c r="H200" s="27"/>
      <c r="I200" s="28">
        <v>422</v>
      </c>
      <c r="J200" s="27"/>
      <c r="K200" s="28">
        <v>1000</v>
      </c>
      <c r="L200" s="27"/>
      <c r="M200" s="28">
        <v>578</v>
      </c>
      <c r="N200" s="27"/>
      <c r="O200" s="5"/>
      <c r="P200" s="22"/>
      <c r="Q200" s="5"/>
      <c r="R200" s="14"/>
      <c r="S200" s="13"/>
      <c r="T200" s="13">
        <v>1000</v>
      </c>
      <c r="U200" s="18"/>
      <c r="V200" s="22"/>
      <c r="W200" s="5"/>
      <c r="X200" s="30"/>
      <c r="Y200" s="16"/>
      <c r="Z200" s="30">
        <v>1000</v>
      </c>
      <c r="AA200" s="5"/>
    </row>
    <row r="201" spans="2:27" x14ac:dyDescent="0.25"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5"/>
      <c r="P201" s="22"/>
      <c r="Q201" s="5"/>
      <c r="R201" s="13"/>
      <c r="S201" s="13"/>
      <c r="T201" s="13"/>
      <c r="U201" s="18"/>
      <c r="V201" s="22"/>
      <c r="W201" s="5"/>
      <c r="X201" s="30"/>
      <c r="Y201" s="16"/>
      <c r="Z201" s="30"/>
      <c r="AA201" s="5"/>
    </row>
    <row r="202" spans="2:27" x14ac:dyDescent="0.25"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5"/>
      <c r="P202" s="22"/>
      <c r="Q202" s="5"/>
      <c r="R202" s="13"/>
      <c r="S202" s="13"/>
      <c r="T202" s="13"/>
      <c r="U202" s="18"/>
      <c r="V202" s="22"/>
      <c r="W202" s="5"/>
      <c r="X202" s="30"/>
      <c r="Y202" s="16"/>
      <c r="Z202" s="30"/>
      <c r="AA202" s="5"/>
    </row>
    <row r="203" spans="2:27" x14ac:dyDescent="0.25"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5"/>
      <c r="P203" s="22">
        <f>SUM(P8:P202)</f>
        <v>224880</v>
      </c>
      <c r="Q203" s="5"/>
      <c r="R203" s="13">
        <f>SUM(R8:R202)</f>
        <v>780060</v>
      </c>
      <c r="S203" s="13"/>
      <c r="T203" s="13">
        <f>SUM(T8:T202)</f>
        <v>780060</v>
      </c>
      <c r="U203" s="18"/>
      <c r="V203" s="22"/>
      <c r="W203" s="5"/>
      <c r="X203" s="30"/>
      <c r="Y203" s="16"/>
      <c r="Z203" s="30">
        <f>SUM(Z8:Z202)</f>
        <v>871860</v>
      </c>
      <c r="AA203" s="5"/>
    </row>
    <row r="204" spans="2:27" x14ac:dyDescent="0.25">
      <c r="V204" s="5"/>
      <c r="W204" s="5"/>
      <c r="X204" s="5"/>
      <c r="Y204" s="5"/>
      <c r="Z204" s="5"/>
      <c r="AA204" s="5"/>
    </row>
    <row r="206" spans="2:27" x14ac:dyDescent="0.25">
      <c r="T206" s="7">
        <f>SUM(R203-T203)</f>
        <v>0</v>
      </c>
      <c r="U206" s="7"/>
      <c r="V206" s="7"/>
    </row>
    <row r="207" spans="2:27" x14ac:dyDescent="0.25">
      <c r="C207" t="s">
        <v>206</v>
      </c>
      <c r="E207" s="33">
        <v>7387.71</v>
      </c>
      <c r="F207" s="26"/>
      <c r="G207" s="25"/>
      <c r="H207" s="26"/>
      <c r="I207" s="25"/>
      <c r="J207" s="26"/>
      <c r="K207" s="25"/>
      <c r="L207" s="26"/>
      <c r="M207" s="25"/>
      <c r="N207" s="25"/>
      <c r="P207" s="21"/>
      <c r="R207" s="12">
        <v>7450.97</v>
      </c>
      <c r="S207" s="10"/>
      <c r="T207" s="10"/>
      <c r="V207" s="21"/>
      <c r="X207" s="16"/>
      <c r="Y207" s="16"/>
      <c r="Z207" s="16"/>
    </row>
    <row r="208" spans="2:27" x14ac:dyDescent="0.25">
      <c r="C208" t="s">
        <v>209</v>
      </c>
      <c r="E208" s="33">
        <v>90.23</v>
      </c>
      <c r="F208" s="26"/>
      <c r="G208" s="25"/>
      <c r="H208" s="26"/>
      <c r="I208" s="25"/>
      <c r="J208" s="26"/>
      <c r="K208" s="25"/>
      <c r="L208" s="26"/>
      <c r="M208" s="25"/>
      <c r="N208" s="25"/>
      <c r="P208" s="21"/>
      <c r="R208" s="34">
        <f>SUM(R9/R207)</f>
        <v>98.921348495564999</v>
      </c>
      <c r="S208" s="10"/>
      <c r="T208" s="10"/>
      <c r="V208" s="21"/>
      <c r="X208" s="16"/>
      <c r="Y208" s="16"/>
      <c r="Z208" s="16"/>
    </row>
    <row r="209" spans="3:18" x14ac:dyDescent="0.25">
      <c r="C209" s="31"/>
      <c r="E209" s="31">
        <v>1.74</v>
      </c>
      <c r="R209" s="35">
        <f>SUM(R208/52)</f>
        <v>1.9023336249147116</v>
      </c>
    </row>
    <row r="211" spans="3:18" x14ac:dyDescent="0.25">
      <c r="E211" s="32"/>
    </row>
  </sheetData>
  <mergeCells count="7">
    <mergeCell ref="AC28:AG35"/>
    <mergeCell ref="C27:C28"/>
    <mergeCell ref="E1:N1"/>
    <mergeCell ref="R1:T1"/>
    <mergeCell ref="X1:Z1"/>
    <mergeCell ref="E2:G2"/>
    <mergeCell ref="I2:K2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8D399-7198-420E-9F13-A4B8527E68F4}">
  <sheetPr>
    <tabColor rgb="FF92D050"/>
  </sheetPr>
  <dimension ref="A3:J19"/>
  <sheetViews>
    <sheetView workbookViewId="0">
      <selection activeCell="C6" sqref="C6"/>
    </sheetView>
  </sheetViews>
  <sheetFormatPr defaultColWidth="8.85546875" defaultRowHeight="14.25" x14ac:dyDescent="0.2"/>
  <cols>
    <col min="1" max="11" width="14.28515625" style="49" customWidth="1"/>
    <col min="12" max="16384" width="8.85546875" style="49"/>
  </cols>
  <sheetData>
    <row r="3" spans="1:10" x14ac:dyDescent="0.2">
      <c r="A3" s="45" t="s">
        <v>264</v>
      </c>
      <c r="B3" s="46"/>
      <c r="C3" s="47" t="s">
        <v>265</v>
      </c>
      <c r="D3" s="48"/>
    </row>
    <row r="5" spans="1:10" x14ac:dyDescent="0.2">
      <c r="A5" s="45" t="s">
        <v>266</v>
      </c>
      <c r="B5" s="50"/>
      <c r="C5" s="51">
        <f>('9%'!R9)</f>
        <v>737060</v>
      </c>
      <c r="D5" s="52"/>
    </row>
    <row r="7" spans="1:10" x14ac:dyDescent="0.2">
      <c r="A7" s="45" t="s">
        <v>267</v>
      </c>
      <c r="B7" s="50"/>
      <c r="C7" s="53">
        <f>SUMIF([1]Data!A5:A42,C3,[1]Data!B5:B43)</f>
        <v>7387.56</v>
      </c>
      <c r="D7" s="54"/>
    </row>
    <row r="8" spans="1:10" x14ac:dyDescent="0.2">
      <c r="A8" s="45" t="s">
        <v>268</v>
      </c>
      <c r="B8" s="50"/>
      <c r="C8" s="53">
        <f>SUMIF([1]Data!A5:A42,C3,[1]Data!C5:C43)</f>
        <v>7450.97</v>
      </c>
      <c r="D8" s="54"/>
    </row>
    <row r="9" spans="1:10" x14ac:dyDescent="0.2">
      <c r="A9" s="45" t="s">
        <v>269</v>
      </c>
      <c r="B9" s="50"/>
      <c r="C9" s="55">
        <f>IF(C8=0,0,(C8-C7)/C7)</f>
        <v>8.5833482232293007E-3</v>
      </c>
      <c r="D9" s="56"/>
    </row>
    <row r="10" spans="1:10" x14ac:dyDescent="0.2">
      <c r="C10" s="57"/>
      <c r="D10" s="57"/>
    </row>
    <row r="12" spans="1:10" ht="75" x14ac:dyDescent="0.2">
      <c r="C12" s="58" t="s">
        <v>270</v>
      </c>
      <c r="D12" s="58" t="s">
        <v>271</v>
      </c>
      <c r="E12" s="58" t="s">
        <v>272</v>
      </c>
      <c r="F12" s="58" t="s">
        <v>273</v>
      </c>
      <c r="G12" s="58" t="s">
        <v>274</v>
      </c>
      <c r="H12" s="59"/>
    </row>
    <row r="13" spans="1:10" ht="22.9" customHeight="1" x14ac:dyDescent="0.2">
      <c r="C13" s="60">
        <f>SUMIF([1]Data!A5:A42,C3,[1]Data!D5:D43)</f>
        <v>666741</v>
      </c>
      <c r="D13" s="61">
        <f>IFERROR(VLOOKUP(C3,[1]Data!A:D,4,FALSE)/VLOOKUP(C3,[1]Data!A:B,2,FALSE),0)</f>
        <v>90.251855822490782</v>
      </c>
      <c r="E13" s="61">
        <f>IFERROR(C5/VLOOKUP(C3,[1]Data!A:C,3,FALSE),0)</f>
        <v>98.921348495564999</v>
      </c>
      <c r="F13" s="61">
        <f>IF(E13=0,0,E13-D13)</f>
        <v>8.6694926730742168</v>
      </c>
      <c r="G13" s="62">
        <f>IF(F13=0,"-     ",F13/D13)</f>
        <v>9.6058885372125244E-2</v>
      </c>
    </row>
    <row r="16" spans="1:10" ht="15" x14ac:dyDescent="0.25">
      <c r="A16" s="63"/>
      <c r="B16" s="64"/>
      <c r="C16" s="65" t="s">
        <v>275</v>
      </c>
      <c r="D16" s="65" t="s">
        <v>276</v>
      </c>
      <c r="E16" s="65" t="s">
        <v>277</v>
      </c>
      <c r="F16" s="65" t="s">
        <v>209</v>
      </c>
      <c r="G16" s="65" t="s">
        <v>278</v>
      </c>
      <c r="H16" s="65" t="s">
        <v>279</v>
      </c>
      <c r="I16" s="65" t="s">
        <v>280</v>
      </c>
      <c r="J16" s="65" t="s">
        <v>281</v>
      </c>
    </row>
    <row r="17" spans="1:10" x14ac:dyDescent="0.2">
      <c r="A17" s="45" t="s">
        <v>282</v>
      </c>
      <c r="B17" s="50"/>
      <c r="C17" s="66">
        <f>F17/9*6</f>
        <v>60.167903881660521</v>
      </c>
      <c r="D17" s="66">
        <f>F17/9*7</f>
        <v>70.195887861937265</v>
      </c>
      <c r="E17" s="66">
        <f>F17/9*8</f>
        <v>80.223871842214024</v>
      </c>
      <c r="F17" s="66">
        <f>D13</f>
        <v>90.251855822490782</v>
      </c>
      <c r="G17" s="66">
        <f>F17/9*11</f>
        <v>110.30782378304428</v>
      </c>
      <c r="H17" s="66">
        <f>F17/9*13</f>
        <v>130.3637917435978</v>
      </c>
      <c r="I17" s="66">
        <f>F17/9*15</f>
        <v>150.41975970415129</v>
      </c>
      <c r="J17" s="66">
        <f>F17/9*18</f>
        <v>180.50371164498156</v>
      </c>
    </row>
    <row r="18" spans="1:10" x14ac:dyDescent="0.2">
      <c r="A18" s="45" t="s">
        <v>283</v>
      </c>
      <c r="B18" s="50"/>
      <c r="C18" s="66">
        <f>F18/9*6</f>
        <v>65.947565663709995</v>
      </c>
      <c r="D18" s="66">
        <f>F18/9*7</f>
        <v>76.938826607661667</v>
      </c>
      <c r="E18" s="66">
        <f>F18/9*8</f>
        <v>87.930087551613326</v>
      </c>
      <c r="F18" s="66">
        <f>E13</f>
        <v>98.921348495564999</v>
      </c>
      <c r="G18" s="66">
        <f>F18/9*11</f>
        <v>120.90387038346833</v>
      </c>
      <c r="H18" s="66">
        <f>F18/9*13</f>
        <v>142.88639227137165</v>
      </c>
      <c r="I18" s="66">
        <f>F18/9*15</f>
        <v>164.86891415927499</v>
      </c>
      <c r="J18" s="66">
        <f>F18/9*18</f>
        <v>197.84269699112997</v>
      </c>
    </row>
    <row r="19" spans="1:10" x14ac:dyDescent="0.2">
      <c r="A19" s="45" t="s">
        <v>284</v>
      </c>
      <c r="B19" s="50"/>
      <c r="C19" s="67">
        <f>IF(C18=0,0,C18-C17)</f>
        <v>5.7796617820494731</v>
      </c>
      <c r="D19" s="67">
        <f t="shared" ref="D19:J19" si="0">IF(D18=0,0,D18-D17)</f>
        <v>6.7429387457244019</v>
      </c>
      <c r="E19" s="67">
        <f t="shared" si="0"/>
        <v>7.7062157093993022</v>
      </c>
      <c r="F19" s="67">
        <f t="shared" si="0"/>
        <v>8.6694926730742168</v>
      </c>
      <c r="G19" s="67">
        <f t="shared" si="0"/>
        <v>10.596046600424046</v>
      </c>
      <c r="H19" s="67">
        <f t="shared" si="0"/>
        <v>12.522600527773847</v>
      </c>
      <c r="I19" s="67">
        <f t="shared" si="0"/>
        <v>14.449154455123704</v>
      </c>
      <c r="J19" s="67">
        <f t="shared" si="0"/>
        <v>17.338985346148405</v>
      </c>
    </row>
  </sheetData>
  <sheetProtection algorithmName="SHA-512" hashValue="/uDbAU0PaOKujgueNJGz1xDaIPbFy8Wv4tPmdsASFLFAMPJodsFCNh7cXN0XDf2r7m89KJ6IzqaLv/Xpqlt8tQ==" saltValue="jVaXF/Yeh/bu4CmoFfCfEA==" spinCount="100000" sheet="1" objects="1" scenarios="1"/>
  <mergeCells count="5">
    <mergeCell ref="C3:D3"/>
    <mergeCell ref="C5:D5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45F4-7DAE-4C87-962A-1B7850EFD455}">
  <sheetPr>
    <tabColor rgb="FF00B0F0"/>
  </sheetPr>
  <dimension ref="A1:AG211"/>
  <sheetViews>
    <sheetView topLeftCell="C1" workbookViewId="0">
      <pane ySplit="5" topLeftCell="A6" activePane="bottomLeft" state="frozen"/>
      <selection pane="bottomLeft" activeCell="AC27" sqref="AC27"/>
    </sheetView>
  </sheetViews>
  <sheetFormatPr defaultRowHeight="15" x14ac:dyDescent="0.25"/>
  <cols>
    <col min="3" max="3" width="31.7109375" bestFit="1" customWidth="1"/>
    <col min="4" max="4" width="0" hidden="1" customWidth="1"/>
    <col min="5" max="5" width="8.85546875" customWidth="1"/>
    <col min="6" max="6" width="4.28515625" customWidth="1"/>
    <col min="7" max="7" width="11.5703125" bestFit="1" customWidth="1"/>
    <col min="8" max="8" width="3.42578125" customWidth="1"/>
    <col min="9" max="9" width="11.5703125" bestFit="1" customWidth="1"/>
    <col min="10" max="10" width="3.28515625" customWidth="1"/>
    <col min="11" max="11" width="11.5703125" bestFit="1" customWidth="1"/>
    <col min="12" max="12" width="3.85546875" customWidth="1"/>
    <col min="13" max="13" width="0" hidden="1" customWidth="1"/>
    <col min="14" max="14" width="9.5703125" bestFit="1" customWidth="1"/>
    <col min="15" max="15" width="1.5703125" customWidth="1"/>
    <col min="16" max="16" width="10.5703125" bestFit="1" customWidth="1"/>
    <col min="17" max="17" width="1.7109375" customWidth="1"/>
    <col min="18" max="18" width="10.5703125" bestFit="1" customWidth="1"/>
    <col min="19" max="19" width="3.42578125" customWidth="1"/>
    <col min="20" max="20" width="11.5703125" bestFit="1" customWidth="1"/>
    <col min="21" max="21" width="1.5703125" customWidth="1"/>
    <col min="22" max="22" width="10.42578125" customWidth="1"/>
    <col min="23" max="23" width="1.5703125" customWidth="1"/>
    <col min="25" max="25" width="2.140625" customWidth="1"/>
    <col min="26" max="26" width="9.5703125" bestFit="1" customWidth="1"/>
  </cols>
  <sheetData>
    <row r="1" spans="1:33" ht="26.25" x14ac:dyDescent="0.4">
      <c r="A1" s="2"/>
      <c r="E1" s="44" t="s">
        <v>0</v>
      </c>
      <c r="F1" s="44"/>
      <c r="G1" s="44"/>
      <c r="H1" s="44"/>
      <c r="I1" s="44"/>
      <c r="J1" s="44"/>
      <c r="K1" s="44"/>
      <c r="L1" s="44"/>
      <c r="M1" s="44"/>
      <c r="N1" s="44"/>
      <c r="R1" s="44" t="s">
        <v>1</v>
      </c>
      <c r="S1" s="44"/>
      <c r="T1" s="44"/>
      <c r="X1" s="44" t="s">
        <v>2</v>
      </c>
      <c r="Y1" s="44"/>
      <c r="Z1" s="44"/>
    </row>
    <row r="2" spans="1:33" x14ac:dyDescent="0.25">
      <c r="A2" s="2"/>
      <c r="E2" s="43" t="s">
        <v>3</v>
      </c>
      <c r="F2" s="43"/>
      <c r="G2" s="43"/>
      <c r="H2" s="25"/>
      <c r="I2" s="43" t="s">
        <v>4</v>
      </c>
      <c r="J2" s="43"/>
      <c r="K2" s="43"/>
      <c r="L2" s="26"/>
      <c r="M2" s="26"/>
      <c r="N2" s="26"/>
      <c r="P2" s="24">
        <v>45747</v>
      </c>
      <c r="R2" s="9" t="s">
        <v>3</v>
      </c>
      <c r="S2" s="10"/>
      <c r="T2" s="9" t="s">
        <v>4</v>
      </c>
      <c r="U2" s="3"/>
      <c r="V2" s="24">
        <v>46112</v>
      </c>
      <c r="X2" s="15" t="s">
        <v>3</v>
      </c>
      <c r="Y2" s="16"/>
      <c r="Z2" s="15" t="s">
        <v>4</v>
      </c>
    </row>
    <row r="3" spans="1:33" x14ac:dyDescent="0.25">
      <c r="E3" s="25" t="s">
        <v>5</v>
      </c>
      <c r="F3" s="26"/>
      <c r="G3" s="25" t="s">
        <v>6</v>
      </c>
      <c r="H3" s="26"/>
      <c r="I3" s="25" t="s">
        <v>5</v>
      </c>
      <c r="J3" s="26"/>
      <c r="K3" s="25" t="s">
        <v>6</v>
      </c>
      <c r="L3" s="26"/>
      <c r="M3" s="25" t="s">
        <v>7</v>
      </c>
      <c r="N3" s="25" t="s">
        <v>8</v>
      </c>
      <c r="P3" s="20" t="s">
        <v>9</v>
      </c>
      <c r="R3" s="11" t="s">
        <v>10</v>
      </c>
      <c r="S3" s="10"/>
      <c r="T3" s="11" t="s">
        <v>10</v>
      </c>
      <c r="U3" s="1"/>
      <c r="V3" s="20" t="s">
        <v>9</v>
      </c>
      <c r="X3" s="17" t="s">
        <v>10</v>
      </c>
      <c r="Y3" s="16"/>
      <c r="Z3" s="17" t="s">
        <v>10</v>
      </c>
    </row>
    <row r="4" spans="1:33" x14ac:dyDescent="0.25">
      <c r="E4" s="25" t="s">
        <v>11</v>
      </c>
      <c r="F4" s="26"/>
      <c r="G4" s="25" t="s">
        <v>12</v>
      </c>
      <c r="H4" s="26"/>
      <c r="I4" s="25" t="s">
        <v>11</v>
      </c>
      <c r="J4" s="26"/>
      <c r="K4" s="25" t="s">
        <v>12</v>
      </c>
      <c r="L4" s="26"/>
      <c r="M4" s="25" t="s">
        <v>13</v>
      </c>
      <c r="N4" s="25" t="s">
        <v>14</v>
      </c>
      <c r="P4" s="21"/>
      <c r="R4" s="11" t="s">
        <v>15</v>
      </c>
      <c r="S4" s="10"/>
      <c r="T4" s="11" t="s">
        <v>15</v>
      </c>
      <c r="U4" s="1"/>
      <c r="V4" s="20"/>
      <c r="X4" s="17" t="s">
        <v>16</v>
      </c>
      <c r="Y4" s="16"/>
      <c r="Z4" s="17" t="s">
        <v>17</v>
      </c>
    </row>
    <row r="5" spans="1:33" x14ac:dyDescent="0.25">
      <c r="E5" s="25" t="s">
        <v>18</v>
      </c>
      <c r="F5" s="26"/>
      <c r="G5" s="25" t="s">
        <v>18</v>
      </c>
      <c r="H5" s="26"/>
      <c r="I5" s="25" t="s">
        <v>19</v>
      </c>
      <c r="J5" s="26"/>
      <c r="K5" s="25" t="s">
        <v>18</v>
      </c>
      <c r="L5" s="26"/>
      <c r="M5" s="25"/>
      <c r="N5" s="25" t="s">
        <v>18</v>
      </c>
      <c r="P5" s="21"/>
      <c r="R5" s="12"/>
      <c r="S5" s="10"/>
      <c r="T5" s="10"/>
      <c r="V5" s="21"/>
      <c r="X5" s="16"/>
      <c r="Y5" s="16"/>
      <c r="Z5" s="16"/>
    </row>
    <row r="8" spans="1:33" x14ac:dyDescent="0.25">
      <c r="B8" s="1">
        <v>100</v>
      </c>
      <c r="C8" s="1" t="s">
        <v>20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5"/>
      <c r="P8" s="22"/>
      <c r="Q8" s="5"/>
      <c r="R8" s="13"/>
      <c r="S8" s="13"/>
      <c r="T8" s="13"/>
      <c r="U8" s="18"/>
      <c r="V8" s="22"/>
      <c r="W8" s="5"/>
      <c r="X8" s="30"/>
      <c r="Y8" s="16"/>
      <c r="Z8" s="30"/>
      <c r="AA8" s="5"/>
    </row>
    <row r="9" spans="1:33" x14ac:dyDescent="0.25">
      <c r="B9" s="2">
        <v>1076</v>
      </c>
      <c r="C9" s="2" t="s">
        <v>21</v>
      </c>
      <c r="E9" s="28">
        <v>666741</v>
      </c>
      <c r="F9" s="27"/>
      <c r="G9" s="28">
        <v>666741</v>
      </c>
      <c r="H9" s="27"/>
      <c r="I9" s="27"/>
      <c r="J9" s="27"/>
      <c r="K9" s="27"/>
      <c r="L9" s="27"/>
      <c r="M9" s="28">
        <v>0</v>
      </c>
      <c r="N9" s="27"/>
      <c r="O9" s="5"/>
      <c r="P9" s="22"/>
      <c r="Q9" s="5"/>
      <c r="R9" s="13">
        <v>710560</v>
      </c>
      <c r="S9" s="13"/>
      <c r="T9" s="13"/>
      <c r="U9" s="18"/>
      <c r="V9" s="22"/>
      <c r="W9" s="5"/>
      <c r="X9" s="30"/>
      <c r="Y9" s="16"/>
      <c r="Z9" s="30"/>
      <c r="AA9" s="5"/>
    </row>
    <row r="10" spans="1:33" x14ac:dyDescent="0.25">
      <c r="B10" s="2">
        <v>1090</v>
      </c>
      <c r="C10" s="2" t="s">
        <v>22</v>
      </c>
      <c r="E10" s="28">
        <v>2825</v>
      </c>
      <c r="F10" s="27"/>
      <c r="G10" s="28">
        <v>2500</v>
      </c>
      <c r="H10" s="27"/>
      <c r="I10" s="27"/>
      <c r="J10" s="27"/>
      <c r="K10" s="27"/>
      <c r="L10" s="27"/>
      <c r="M10" s="28" t="s">
        <v>23</v>
      </c>
      <c r="N10" s="27"/>
      <c r="O10" s="5"/>
      <c r="P10" s="22"/>
      <c r="Q10" s="5"/>
      <c r="R10" s="13">
        <v>6000</v>
      </c>
      <c r="S10" s="13"/>
      <c r="T10" s="13"/>
      <c r="U10" s="18"/>
      <c r="V10" s="22"/>
      <c r="W10" s="5"/>
      <c r="X10" s="30"/>
      <c r="Y10" s="16"/>
      <c r="Z10" s="30"/>
      <c r="AA10" s="5"/>
    </row>
    <row r="11" spans="1:33" x14ac:dyDescent="0.25">
      <c r="B11" s="2"/>
      <c r="C11" s="2" t="s">
        <v>24</v>
      </c>
      <c r="E11" s="28"/>
      <c r="F11" s="27"/>
      <c r="G11" s="28"/>
      <c r="H11" s="27"/>
      <c r="I11" s="27"/>
      <c r="J11" s="27"/>
      <c r="K11" s="27"/>
      <c r="L11" s="27"/>
      <c r="M11" s="28"/>
      <c r="N11" s="27"/>
      <c r="O11" s="5"/>
      <c r="P11" s="22"/>
      <c r="Q11" s="5"/>
      <c r="R11" s="13">
        <v>0</v>
      </c>
      <c r="S11" s="13"/>
      <c r="T11" s="13"/>
      <c r="U11" s="18"/>
      <c r="V11" s="22"/>
      <c r="W11" s="5"/>
      <c r="X11" s="30"/>
      <c r="Y11" s="16"/>
      <c r="Z11" s="30"/>
      <c r="AA11" s="5"/>
    </row>
    <row r="12" spans="1:33" x14ac:dyDescent="0.25">
      <c r="B12" s="2">
        <v>1091</v>
      </c>
      <c r="C12" s="2" t="s">
        <v>25</v>
      </c>
      <c r="E12" s="28">
        <v>11</v>
      </c>
      <c r="F12" s="27"/>
      <c r="G12" s="28">
        <v>0</v>
      </c>
      <c r="H12" s="27"/>
      <c r="I12" s="27"/>
      <c r="J12" s="27"/>
      <c r="K12" s="27"/>
      <c r="L12" s="27"/>
      <c r="M12" s="28" t="s">
        <v>26</v>
      </c>
      <c r="N12" s="27"/>
      <c r="O12" s="5"/>
      <c r="P12" s="22"/>
      <c r="Q12" s="5"/>
      <c r="R12" s="13"/>
      <c r="S12" s="13"/>
      <c r="T12" s="13"/>
      <c r="U12" s="18"/>
      <c r="V12" s="22"/>
      <c r="W12" s="5"/>
      <c r="X12" s="30"/>
      <c r="Y12" s="16"/>
      <c r="Z12" s="30"/>
      <c r="AA12" s="5"/>
    </row>
    <row r="13" spans="1:33" x14ac:dyDescent="0.25">
      <c r="E13" s="27"/>
      <c r="F13" s="27"/>
      <c r="G13" s="27"/>
      <c r="H13" s="27"/>
      <c r="I13" s="28"/>
      <c r="J13" s="27"/>
      <c r="K13" s="28"/>
      <c r="L13" s="27"/>
      <c r="M13" s="28" t="s">
        <v>27</v>
      </c>
      <c r="N13" s="27"/>
      <c r="O13" s="5"/>
      <c r="P13" s="22"/>
      <c r="Q13" s="5"/>
      <c r="R13" s="13"/>
      <c r="S13" s="13"/>
      <c r="T13" s="13"/>
      <c r="U13" s="18"/>
      <c r="V13" s="22"/>
      <c r="W13" s="5"/>
      <c r="X13" s="30"/>
      <c r="Y13" s="16"/>
      <c r="Z13" s="30"/>
      <c r="AA13" s="5"/>
    </row>
    <row r="14" spans="1:33" x14ac:dyDescent="0.25">
      <c r="B14" s="1">
        <v>200</v>
      </c>
      <c r="C14" s="1" t="s">
        <v>28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  <c r="P14" s="22"/>
      <c r="Q14" s="5"/>
      <c r="R14" s="13"/>
      <c r="S14" s="13"/>
      <c r="T14" s="13"/>
      <c r="U14" s="18"/>
      <c r="V14" s="22"/>
      <c r="W14" s="5"/>
      <c r="X14" s="30"/>
      <c r="Y14" s="16"/>
      <c r="Z14" s="30"/>
      <c r="AA14" s="5"/>
    </row>
    <row r="15" spans="1:33" x14ac:dyDescent="0.25">
      <c r="B15" s="2">
        <v>1210</v>
      </c>
      <c r="C15" s="2" t="s">
        <v>29</v>
      </c>
      <c r="E15" s="28">
        <v>0</v>
      </c>
      <c r="F15" s="27"/>
      <c r="G15" s="28">
        <v>300</v>
      </c>
      <c r="H15" s="27"/>
      <c r="I15" s="27"/>
      <c r="J15" s="27"/>
      <c r="K15" s="27"/>
      <c r="L15" s="27"/>
      <c r="M15" s="28">
        <v>300</v>
      </c>
      <c r="N15" s="27"/>
      <c r="O15" s="5"/>
      <c r="P15" s="22"/>
      <c r="Q15" s="5"/>
      <c r="R15" s="13"/>
      <c r="S15" s="13"/>
      <c r="T15" s="13"/>
      <c r="U15" s="18"/>
      <c r="V15" s="22"/>
      <c r="W15" s="5"/>
      <c r="X15" s="30"/>
      <c r="Y15" s="16"/>
      <c r="Z15" s="30"/>
      <c r="AA15" s="5"/>
      <c r="AC15" s="68" t="s">
        <v>300</v>
      </c>
      <c r="AD15" s="68"/>
      <c r="AE15" s="68"/>
      <c r="AF15" s="68"/>
      <c r="AG15" s="68"/>
    </row>
    <row r="16" spans="1:33" x14ac:dyDescent="0.2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"/>
      <c r="P16" s="22"/>
      <c r="Q16" s="5"/>
      <c r="R16" s="13"/>
      <c r="S16" s="13"/>
      <c r="T16" s="13"/>
      <c r="U16" s="18"/>
      <c r="V16" s="22"/>
      <c r="W16" s="5"/>
      <c r="X16" s="30"/>
      <c r="Y16" s="16"/>
      <c r="Z16" s="30"/>
      <c r="AA16" s="5"/>
      <c r="AC16" s="68"/>
      <c r="AD16" s="68"/>
      <c r="AE16" s="68"/>
      <c r="AF16" s="68"/>
      <c r="AG16" s="68"/>
    </row>
    <row r="17" spans="2:33" x14ac:dyDescent="0.25">
      <c r="B17" s="2">
        <v>4000</v>
      </c>
      <c r="C17" s="2" t="s">
        <v>30</v>
      </c>
      <c r="E17" s="28" t="s">
        <v>31</v>
      </c>
      <c r="F17" s="27"/>
      <c r="G17" s="27"/>
      <c r="H17" s="27"/>
      <c r="I17" s="28">
        <v>2238</v>
      </c>
      <c r="J17" s="27"/>
      <c r="K17" s="28">
        <v>2500</v>
      </c>
      <c r="L17" s="27"/>
      <c r="M17" s="28">
        <v>262</v>
      </c>
      <c r="N17" s="27"/>
      <c r="O17" s="5"/>
      <c r="P17" s="22"/>
      <c r="Q17" s="5"/>
      <c r="R17" s="13"/>
      <c r="S17" s="13"/>
      <c r="T17" s="14">
        <v>200</v>
      </c>
      <c r="U17" s="19"/>
      <c r="V17" s="23"/>
      <c r="W17" s="5"/>
      <c r="X17" s="30"/>
      <c r="Y17" s="16"/>
      <c r="Z17" s="30">
        <v>2500</v>
      </c>
      <c r="AA17" s="5"/>
      <c r="AC17" s="68"/>
      <c r="AD17" s="68"/>
      <c r="AE17" s="68"/>
      <c r="AF17" s="68"/>
      <c r="AG17" s="68"/>
    </row>
    <row r="18" spans="2:33" x14ac:dyDescent="0.25">
      <c r="B18" s="2">
        <v>4005</v>
      </c>
      <c r="C18" s="2" t="s">
        <v>32</v>
      </c>
      <c r="E18" s="28" t="s">
        <v>31</v>
      </c>
      <c r="F18" s="27"/>
      <c r="G18" s="27"/>
      <c r="H18" s="27"/>
      <c r="I18" s="28">
        <v>0</v>
      </c>
      <c r="J18" s="27"/>
      <c r="K18" s="28">
        <v>200</v>
      </c>
      <c r="L18" s="27"/>
      <c r="M18" s="28">
        <v>200</v>
      </c>
      <c r="N18" s="27"/>
      <c r="O18" s="5"/>
      <c r="P18" s="22"/>
      <c r="Q18" s="5"/>
      <c r="R18" s="13"/>
      <c r="S18" s="13"/>
      <c r="T18" s="14">
        <v>0</v>
      </c>
      <c r="U18" s="19"/>
      <c r="V18" s="23"/>
      <c r="W18" s="5"/>
      <c r="X18" s="30"/>
      <c r="Y18" s="16"/>
      <c r="Z18" s="30"/>
      <c r="AA18" s="5"/>
      <c r="AC18" s="68"/>
      <c r="AD18" s="68"/>
      <c r="AE18" s="68"/>
      <c r="AF18" s="68"/>
      <c r="AG18" s="68"/>
    </row>
    <row r="19" spans="2:33" x14ac:dyDescent="0.25">
      <c r="B19" s="2">
        <v>4010</v>
      </c>
      <c r="C19" s="2" t="s">
        <v>33</v>
      </c>
      <c r="E19" s="28" t="s">
        <v>31</v>
      </c>
      <c r="F19" s="27"/>
      <c r="G19" s="27"/>
      <c r="H19" s="27"/>
      <c r="I19" s="28">
        <v>30</v>
      </c>
      <c r="J19" s="27"/>
      <c r="K19" s="28">
        <v>300</v>
      </c>
      <c r="L19" s="27"/>
      <c r="M19" s="28">
        <v>270</v>
      </c>
      <c r="N19" s="27"/>
      <c r="O19" s="5"/>
      <c r="P19" s="22"/>
      <c r="Q19" s="5"/>
      <c r="R19" s="13"/>
      <c r="S19" s="13"/>
      <c r="T19" s="14">
        <v>300</v>
      </c>
      <c r="U19" s="19"/>
      <c r="V19" s="23"/>
      <c r="W19" s="5"/>
      <c r="X19" s="30"/>
      <c r="Y19" s="16"/>
      <c r="Z19" s="30">
        <v>300</v>
      </c>
      <c r="AA19" s="5"/>
      <c r="AC19" s="68"/>
      <c r="AD19" s="68"/>
      <c r="AE19" s="68"/>
      <c r="AF19" s="68"/>
      <c r="AG19" s="68"/>
    </row>
    <row r="20" spans="2:33" x14ac:dyDescent="0.25">
      <c r="B20" s="2">
        <v>4020</v>
      </c>
      <c r="C20" s="2" t="s">
        <v>34</v>
      </c>
      <c r="E20" s="28" t="s">
        <v>31</v>
      </c>
      <c r="F20" s="27"/>
      <c r="G20" s="27"/>
      <c r="H20" s="27"/>
      <c r="I20" s="28">
        <v>750</v>
      </c>
      <c r="J20" s="27"/>
      <c r="K20" s="28">
        <v>1800</v>
      </c>
      <c r="L20" s="27"/>
      <c r="M20" s="28">
        <v>1050</v>
      </c>
      <c r="N20" s="27"/>
      <c r="O20" s="5"/>
      <c r="P20" s="22"/>
      <c r="Q20" s="5"/>
      <c r="R20" s="13"/>
      <c r="S20" s="13"/>
      <c r="T20" s="14">
        <v>1800</v>
      </c>
      <c r="U20" s="19"/>
      <c r="V20" s="23"/>
      <c r="W20" s="5"/>
      <c r="X20" s="30"/>
      <c r="Y20" s="16"/>
      <c r="Z20" s="30">
        <v>1800</v>
      </c>
      <c r="AA20" s="5"/>
      <c r="AC20" s="68"/>
      <c r="AD20" s="68"/>
      <c r="AE20" s="68"/>
      <c r="AF20" s="68"/>
      <c r="AG20" s="68"/>
    </row>
    <row r="21" spans="2:33" x14ac:dyDescent="0.25">
      <c r="B21" s="2">
        <v>4025</v>
      </c>
      <c r="C21" s="2" t="s">
        <v>35</v>
      </c>
      <c r="E21" s="28" t="s">
        <v>31</v>
      </c>
      <c r="F21" s="27"/>
      <c r="G21" s="27"/>
      <c r="H21" s="27"/>
      <c r="I21" s="28">
        <v>640</v>
      </c>
      <c r="J21" s="27"/>
      <c r="K21" s="28">
        <v>2000</v>
      </c>
      <c r="L21" s="27"/>
      <c r="M21" s="28">
        <v>1360</v>
      </c>
      <c r="N21" s="27"/>
      <c r="O21" s="5"/>
      <c r="P21" s="22"/>
      <c r="Q21" s="5"/>
      <c r="R21" s="13"/>
      <c r="S21" s="13"/>
      <c r="T21" s="14">
        <v>2000</v>
      </c>
      <c r="U21" s="19"/>
      <c r="V21" s="23"/>
      <c r="W21" s="5"/>
      <c r="X21" s="30"/>
      <c r="Y21" s="16"/>
      <c r="Z21" s="30">
        <v>2000</v>
      </c>
      <c r="AA21" s="5"/>
      <c r="AC21" s="68"/>
      <c r="AD21" s="68"/>
      <c r="AE21" s="68"/>
      <c r="AF21" s="68"/>
      <c r="AG21" s="68"/>
    </row>
    <row r="22" spans="2:33" x14ac:dyDescent="0.25">
      <c r="B22" s="2"/>
      <c r="C22" s="2"/>
      <c r="E22" s="28"/>
      <c r="F22" s="27"/>
      <c r="G22" s="27"/>
      <c r="H22" s="27"/>
      <c r="I22" s="28"/>
      <c r="J22" s="27"/>
      <c r="K22" s="28"/>
      <c r="L22" s="27"/>
      <c r="M22" s="28"/>
      <c r="N22" s="27"/>
      <c r="O22" s="5"/>
      <c r="P22" s="22"/>
      <c r="Q22" s="5"/>
      <c r="R22" s="14"/>
      <c r="S22" s="13"/>
      <c r="T22" s="13"/>
      <c r="U22" s="18"/>
      <c r="V22" s="22"/>
      <c r="W22" s="5"/>
      <c r="X22" s="30"/>
      <c r="Y22" s="16"/>
      <c r="Z22" s="30"/>
      <c r="AA22" s="5"/>
      <c r="AC22" s="68"/>
      <c r="AD22" s="68"/>
      <c r="AE22" s="68"/>
      <c r="AF22" s="68"/>
      <c r="AG22" s="68"/>
    </row>
    <row r="23" spans="2:33" x14ac:dyDescent="0.25">
      <c r="B23" s="1">
        <v>210</v>
      </c>
      <c r="C23" s="1" t="s">
        <v>36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"/>
      <c r="P23" s="22"/>
      <c r="Q23" s="5"/>
      <c r="R23" s="13"/>
      <c r="S23" s="13"/>
      <c r="T23" s="13"/>
      <c r="U23" s="18"/>
      <c r="V23" s="22"/>
      <c r="W23" s="5"/>
      <c r="X23" s="30"/>
      <c r="Y23" s="16"/>
      <c r="Z23" s="30"/>
      <c r="AA23" s="5"/>
      <c r="AC23" s="68"/>
      <c r="AD23" s="68"/>
      <c r="AE23" s="68"/>
      <c r="AF23" s="68"/>
      <c r="AG23" s="68"/>
    </row>
    <row r="24" spans="2:33" x14ac:dyDescent="0.25">
      <c r="B24" s="2">
        <v>4100</v>
      </c>
      <c r="C24" s="2" t="s">
        <v>37</v>
      </c>
      <c r="E24" s="28" t="s">
        <v>31</v>
      </c>
      <c r="F24" s="27"/>
      <c r="G24" s="27"/>
      <c r="H24" s="27"/>
      <c r="I24" s="28">
        <v>101226</v>
      </c>
      <c r="J24" s="27"/>
      <c r="K24" s="28">
        <v>250000</v>
      </c>
      <c r="L24" s="27"/>
      <c r="M24" s="28">
        <v>148774</v>
      </c>
      <c r="N24" s="27"/>
      <c r="O24" s="5"/>
      <c r="P24" s="22"/>
      <c r="Q24" s="5"/>
      <c r="R24" s="13"/>
      <c r="S24" s="13"/>
      <c r="T24" s="14">
        <v>290000</v>
      </c>
      <c r="U24" s="19"/>
      <c r="V24" s="23"/>
      <c r="W24" s="5"/>
      <c r="X24" s="30"/>
      <c r="Y24" s="16"/>
      <c r="Z24" s="30">
        <v>330000</v>
      </c>
      <c r="AA24" s="5"/>
      <c r="AC24" s="68"/>
      <c r="AD24" s="68"/>
      <c r="AE24" s="68"/>
      <c r="AF24" s="68"/>
      <c r="AG24" s="68"/>
    </row>
    <row r="25" spans="2:33" x14ac:dyDescent="0.25">
      <c r="B25" s="2">
        <v>4110</v>
      </c>
      <c r="C25" s="2" t="s">
        <v>38</v>
      </c>
      <c r="E25" s="28" t="s">
        <v>31</v>
      </c>
      <c r="F25" s="27"/>
      <c r="G25" s="27"/>
      <c r="H25" s="27"/>
      <c r="I25" s="28">
        <v>29985</v>
      </c>
      <c r="J25" s="27"/>
      <c r="K25" s="28">
        <v>53000</v>
      </c>
      <c r="L25" s="27"/>
      <c r="M25" s="28">
        <v>23015</v>
      </c>
      <c r="N25" s="27"/>
      <c r="O25" s="5"/>
      <c r="P25" s="22"/>
      <c r="Q25" s="5"/>
      <c r="R25" s="13"/>
      <c r="S25" s="13"/>
      <c r="T25" s="14">
        <v>70000</v>
      </c>
      <c r="U25" s="19"/>
      <c r="V25" s="23"/>
      <c r="W25" s="5"/>
      <c r="X25" s="30"/>
      <c r="Y25" s="16"/>
      <c r="Z25" s="30">
        <v>75000</v>
      </c>
      <c r="AA25" s="5"/>
      <c r="AC25" s="68"/>
      <c r="AD25" s="68"/>
      <c r="AE25" s="68"/>
      <c r="AF25" s="68"/>
      <c r="AG25" s="68"/>
    </row>
    <row r="26" spans="2:33" x14ac:dyDescent="0.25">
      <c r="B26" s="2">
        <v>4115</v>
      </c>
      <c r="C26" s="2" t="s">
        <v>39</v>
      </c>
      <c r="E26" s="28" t="s">
        <v>31</v>
      </c>
      <c r="F26" s="27"/>
      <c r="G26" s="27"/>
      <c r="H26" s="27"/>
      <c r="I26" s="28">
        <v>30961</v>
      </c>
      <c r="J26" s="27"/>
      <c r="K26" s="28">
        <v>44000</v>
      </c>
      <c r="L26" s="27"/>
      <c r="M26" s="28">
        <v>13039</v>
      </c>
      <c r="N26" s="27"/>
      <c r="O26" s="5"/>
      <c r="P26" s="22"/>
      <c r="Q26" s="5"/>
      <c r="R26" s="13"/>
      <c r="S26" s="13"/>
      <c r="T26" s="14">
        <v>60000</v>
      </c>
      <c r="U26" s="19"/>
      <c r="V26" s="23"/>
      <c r="W26" s="5"/>
      <c r="X26" s="30"/>
      <c r="Y26" s="16"/>
      <c r="Z26" s="30">
        <v>65000</v>
      </c>
      <c r="AA26" s="5"/>
      <c r="AC26" s="68"/>
      <c r="AD26" s="68"/>
      <c r="AE26" s="68"/>
      <c r="AF26" s="68"/>
      <c r="AG26" s="68"/>
    </row>
    <row r="27" spans="2:33" x14ac:dyDescent="0.25">
      <c r="B27" s="2">
        <v>4120</v>
      </c>
      <c r="C27" s="42" t="s">
        <v>40</v>
      </c>
      <c r="E27" s="28" t="s">
        <v>31</v>
      </c>
      <c r="F27" s="27"/>
      <c r="G27" s="27"/>
      <c r="H27" s="27"/>
      <c r="I27" s="28">
        <v>7433</v>
      </c>
      <c r="J27" s="27"/>
      <c r="K27" s="28">
        <v>8000</v>
      </c>
      <c r="L27" s="27"/>
      <c r="M27" s="28">
        <v>567</v>
      </c>
      <c r="N27" s="27"/>
      <c r="O27" s="5"/>
      <c r="P27" s="22"/>
      <c r="Q27" s="5"/>
      <c r="R27" s="13"/>
      <c r="S27" s="13"/>
      <c r="T27" s="14">
        <v>10000</v>
      </c>
      <c r="U27" s="19"/>
      <c r="V27" s="23"/>
      <c r="W27" s="5"/>
      <c r="X27" s="30"/>
      <c r="Y27" s="16"/>
      <c r="Z27" s="30">
        <v>15000</v>
      </c>
      <c r="AA27" s="5"/>
    </row>
    <row r="28" spans="2:33" x14ac:dyDescent="0.25">
      <c r="B28" s="2">
        <v>4130</v>
      </c>
      <c r="C28" s="42"/>
      <c r="E28" s="28" t="s">
        <v>31</v>
      </c>
      <c r="F28" s="27"/>
      <c r="G28" s="27"/>
      <c r="H28" s="27"/>
      <c r="I28" s="28">
        <v>190</v>
      </c>
      <c r="J28" s="27"/>
      <c r="K28" s="28">
        <v>3000</v>
      </c>
      <c r="L28" s="27"/>
      <c r="M28" s="28">
        <v>2810</v>
      </c>
      <c r="N28" s="27"/>
      <c r="O28" s="5"/>
      <c r="P28" s="22"/>
      <c r="Q28" s="5"/>
      <c r="R28" s="13"/>
      <c r="S28" s="13"/>
      <c r="T28" s="14"/>
      <c r="U28" s="19"/>
      <c r="V28" s="23"/>
      <c r="W28" s="5"/>
      <c r="X28" s="30"/>
      <c r="Y28" s="16"/>
      <c r="Z28" s="30"/>
      <c r="AA28" s="5"/>
    </row>
    <row r="29" spans="2:33" x14ac:dyDescent="0.25">
      <c r="B29" s="2">
        <v>4135</v>
      </c>
      <c r="C29" s="2" t="s">
        <v>41</v>
      </c>
      <c r="E29" s="28" t="s">
        <v>31</v>
      </c>
      <c r="F29" s="27"/>
      <c r="G29" s="27"/>
      <c r="H29" s="27"/>
      <c r="I29" s="28">
        <v>555</v>
      </c>
      <c r="J29" s="27"/>
      <c r="K29" s="28">
        <v>3000</v>
      </c>
      <c r="L29" s="27"/>
      <c r="M29" s="28">
        <v>2445</v>
      </c>
      <c r="N29" s="27"/>
      <c r="O29" s="5"/>
      <c r="P29" s="22"/>
      <c r="Q29" s="5"/>
      <c r="R29" s="13"/>
      <c r="S29" s="13"/>
      <c r="T29" s="14">
        <v>5000</v>
      </c>
      <c r="U29" s="19"/>
      <c r="V29" s="23"/>
      <c r="W29" s="5"/>
      <c r="X29" s="30"/>
      <c r="Y29" s="16"/>
      <c r="Z29" s="30">
        <v>3500</v>
      </c>
      <c r="AA29" s="5"/>
    </row>
    <row r="30" spans="2:33" x14ac:dyDescent="0.25">
      <c r="B30" s="2">
        <v>4141</v>
      </c>
      <c r="C30" s="2" t="s">
        <v>42</v>
      </c>
      <c r="E30" s="28" t="s">
        <v>31</v>
      </c>
      <c r="F30" s="27"/>
      <c r="G30" s="27"/>
      <c r="H30" s="27"/>
      <c r="I30" s="28">
        <v>0</v>
      </c>
      <c r="J30" s="27"/>
      <c r="K30" s="28">
        <v>4200</v>
      </c>
      <c r="L30" s="27"/>
      <c r="M30" s="28">
        <v>4200</v>
      </c>
      <c r="N30" s="27"/>
      <c r="O30" s="5"/>
      <c r="P30" s="22"/>
      <c r="Q30" s="5"/>
      <c r="R30" s="13"/>
      <c r="S30" s="13"/>
      <c r="T30" s="14">
        <v>4200</v>
      </c>
      <c r="U30" s="19"/>
      <c r="V30" s="23"/>
      <c r="W30" s="5"/>
      <c r="X30" s="30"/>
      <c r="Y30" s="16"/>
      <c r="Z30" s="30">
        <v>4300</v>
      </c>
      <c r="AA30" s="5"/>
    </row>
    <row r="31" spans="2:33" x14ac:dyDescent="0.25">
      <c r="B31" s="2">
        <v>4142</v>
      </c>
      <c r="C31" s="2" t="s">
        <v>43</v>
      </c>
      <c r="E31" s="28" t="s">
        <v>31</v>
      </c>
      <c r="F31" s="27"/>
      <c r="G31" s="27"/>
      <c r="H31" s="27"/>
      <c r="I31" s="28">
        <v>16</v>
      </c>
      <c r="J31" s="27"/>
      <c r="K31" s="28">
        <v>200</v>
      </c>
      <c r="L31" s="27"/>
      <c r="M31" s="28">
        <v>184</v>
      </c>
      <c r="N31" s="27"/>
      <c r="O31" s="5"/>
      <c r="P31" s="22"/>
      <c r="Q31" s="5"/>
      <c r="R31" s="13"/>
      <c r="S31" s="13"/>
      <c r="T31" s="14">
        <v>200</v>
      </c>
      <c r="U31" s="19"/>
      <c r="V31" s="23"/>
      <c r="W31" s="5"/>
      <c r="X31" s="30"/>
      <c r="Y31" s="16"/>
      <c r="Z31" s="30">
        <v>200</v>
      </c>
      <c r="AA31" s="5"/>
    </row>
    <row r="32" spans="2:33" x14ac:dyDescent="0.25">
      <c r="B32" s="2">
        <v>4165</v>
      </c>
      <c r="C32" s="2" t="s">
        <v>44</v>
      </c>
      <c r="E32" s="28" t="s">
        <v>31</v>
      </c>
      <c r="F32" s="27"/>
      <c r="G32" s="27"/>
      <c r="H32" s="27"/>
      <c r="I32" s="28">
        <v>4231</v>
      </c>
      <c r="J32" s="27"/>
      <c r="K32" s="28">
        <v>7000</v>
      </c>
      <c r="L32" s="27"/>
      <c r="M32" s="28">
        <v>2769</v>
      </c>
      <c r="N32" s="27"/>
      <c r="O32" s="5"/>
      <c r="P32" s="22">
        <v>1500</v>
      </c>
      <c r="Q32" s="5"/>
      <c r="R32" s="13"/>
      <c r="S32" s="13"/>
      <c r="T32" s="14">
        <v>5000</v>
      </c>
      <c r="U32" s="19"/>
      <c r="V32" s="23"/>
      <c r="W32" s="5"/>
      <c r="X32" s="30"/>
      <c r="Y32" s="16"/>
      <c r="Z32" s="30">
        <v>7000</v>
      </c>
      <c r="AA32" s="5"/>
    </row>
    <row r="33" spans="2:27" x14ac:dyDescent="0.25"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"/>
      <c r="P33" s="22"/>
      <c r="Q33" s="5"/>
      <c r="R33" s="13"/>
      <c r="S33" s="13"/>
      <c r="T33" s="13"/>
      <c r="U33" s="18"/>
      <c r="V33" s="22"/>
      <c r="W33" s="5"/>
      <c r="X33" s="30"/>
      <c r="Y33" s="16"/>
      <c r="Z33" s="30"/>
      <c r="AA33" s="5"/>
    </row>
    <row r="34" spans="2:27" x14ac:dyDescent="0.25">
      <c r="B34" s="1">
        <v>220</v>
      </c>
      <c r="C34" s="1" t="s">
        <v>45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5"/>
      <c r="P34" s="22"/>
      <c r="Q34" s="5"/>
      <c r="R34" s="13"/>
      <c r="S34" s="13"/>
      <c r="T34" s="13"/>
      <c r="U34" s="18"/>
      <c r="V34" s="22"/>
      <c r="W34" s="5"/>
      <c r="X34" s="30"/>
      <c r="Y34" s="16"/>
      <c r="Z34" s="30"/>
      <c r="AA34" s="5"/>
    </row>
    <row r="35" spans="2:27" x14ac:dyDescent="0.25">
      <c r="B35" s="2">
        <v>4105</v>
      </c>
      <c r="C35" s="2" t="s">
        <v>46</v>
      </c>
      <c r="E35" s="28" t="s">
        <v>31</v>
      </c>
      <c r="F35" s="27"/>
      <c r="G35" s="27"/>
      <c r="H35" s="27"/>
      <c r="I35" s="28">
        <v>129</v>
      </c>
      <c r="J35" s="27"/>
      <c r="K35" s="28">
        <v>500</v>
      </c>
      <c r="L35" s="27"/>
      <c r="M35" s="28">
        <v>371</v>
      </c>
      <c r="N35" s="27"/>
      <c r="O35" s="5"/>
      <c r="P35" s="22"/>
      <c r="Q35" s="5"/>
      <c r="R35" s="13"/>
      <c r="S35" s="13"/>
      <c r="T35" s="14">
        <v>500</v>
      </c>
      <c r="U35" s="19"/>
      <c r="V35" s="23"/>
      <c r="W35" s="5"/>
      <c r="X35" s="30"/>
      <c r="Y35" s="16"/>
      <c r="Z35" s="30">
        <v>500</v>
      </c>
      <c r="AA35" s="5"/>
    </row>
    <row r="36" spans="2:27" x14ac:dyDescent="0.25">
      <c r="B36" s="2">
        <v>4145</v>
      </c>
      <c r="C36" s="2" t="s">
        <v>47</v>
      </c>
      <c r="E36" s="28" t="s">
        <v>31</v>
      </c>
      <c r="F36" s="27"/>
      <c r="G36" s="27"/>
      <c r="H36" s="27"/>
      <c r="I36" s="28">
        <v>5282</v>
      </c>
      <c r="J36" s="27"/>
      <c r="K36" s="28">
        <v>6000</v>
      </c>
      <c r="L36" s="27"/>
      <c r="M36" s="28">
        <v>718</v>
      </c>
      <c r="N36" s="27"/>
      <c r="O36" s="5"/>
      <c r="P36" s="22"/>
      <c r="Q36" s="5"/>
      <c r="R36" s="13"/>
      <c r="S36" s="13"/>
      <c r="T36" s="14">
        <v>12000</v>
      </c>
      <c r="U36" s="19"/>
      <c r="V36" s="23"/>
      <c r="W36" s="5"/>
      <c r="X36" s="30"/>
      <c r="Y36" s="16"/>
      <c r="Z36" s="30">
        <v>15000</v>
      </c>
      <c r="AA36" s="5"/>
    </row>
    <row r="37" spans="2:27" x14ac:dyDescent="0.25">
      <c r="B37" s="2">
        <v>4150</v>
      </c>
      <c r="C37" s="2" t="s">
        <v>48</v>
      </c>
      <c r="E37" s="28" t="s">
        <v>31</v>
      </c>
      <c r="F37" s="27"/>
      <c r="G37" s="27"/>
      <c r="H37" s="27"/>
      <c r="I37" s="28">
        <v>3519</v>
      </c>
      <c r="J37" s="27"/>
      <c r="K37" s="28">
        <v>3000</v>
      </c>
      <c r="L37" s="27"/>
      <c r="M37" s="28" t="s">
        <v>49</v>
      </c>
      <c r="N37" s="27"/>
      <c r="O37" s="5"/>
      <c r="P37" s="22"/>
      <c r="Q37" s="5"/>
      <c r="R37" s="13"/>
      <c r="S37" s="13"/>
      <c r="T37" s="14">
        <v>7000</v>
      </c>
      <c r="U37" s="19"/>
      <c r="V37" s="23"/>
      <c r="W37" s="5"/>
      <c r="X37" s="30"/>
      <c r="Y37" s="16"/>
      <c r="Z37" s="30">
        <v>4000</v>
      </c>
      <c r="AA37" s="5"/>
    </row>
    <row r="38" spans="2:27" x14ac:dyDescent="0.25">
      <c r="B38" s="2">
        <v>4155</v>
      </c>
      <c r="C38" s="2" t="s">
        <v>50</v>
      </c>
      <c r="E38" s="28" t="s">
        <v>31</v>
      </c>
      <c r="F38" s="27"/>
      <c r="G38" s="27"/>
      <c r="H38" s="27"/>
      <c r="I38" s="28">
        <v>0</v>
      </c>
      <c r="J38" s="27"/>
      <c r="K38" s="28">
        <v>8000</v>
      </c>
      <c r="L38" s="27"/>
      <c r="M38" s="28">
        <v>8000</v>
      </c>
      <c r="N38" s="27"/>
      <c r="O38" s="5"/>
      <c r="P38" s="22">
        <v>16000</v>
      </c>
      <c r="Q38" s="5"/>
      <c r="R38" s="13"/>
      <c r="S38" s="13"/>
      <c r="T38" s="14">
        <v>5000</v>
      </c>
      <c r="U38" s="19"/>
      <c r="V38" s="23"/>
      <c r="W38" s="5"/>
      <c r="X38" s="30"/>
      <c r="Y38" s="16"/>
      <c r="Z38" s="30">
        <v>7000</v>
      </c>
      <c r="AA38" s="5"/>
    </row>
    <row r="39" spans="2:27" x14ac:dyDescent="0.25">
      <c r="B39" s="2">
        <v>4160</v>
      </c>
      <c r="C39" s="2" t="s">
        <v>51</v>
      </c>
      <c r="E39" s="28" t="s">
        <v>31</v>
      </c>
      <c r="F39" s="27"/>
      <c r="G39" s="27"/>
      <c r="H39" s="27"/>
      <c r="I39" s="28">
        <v>65</v>
      </c>
      <c r="J39" s="27"/>
      <c r="K39" s="28">
        <v>100</v>
      </c>
      <c r="L39" s="27"/>
      <c r="M39" s="28">
        <v>35</v>
      </c>
      <c r="N39" s="27"/>
      <c r="O39" s="5"/>
      <c r="P39" s="22"/>
      <c r="Q39" s="5"/>
      <c r="R39" s="13"/>
      <c r="S39" s="13"/>
      <c r="T39" s="14">
        <v>100</v>
      </c>
      <c r="U39" s="19"/>
      <c r="V39" s="23"/>
      <c r="W39" s="5"/>
      <c r="X39" s="30"/>
      <c r="Y39" s="16"/>
      <c r="Z39" s="30">
        <v>100</v>
      </c>
      <c r="AA39" s="5"/>
    </row>
    <row r="40" spans="2:27" x14ac:dyDescent="0.25">
      <c r="B40" s="2">
        <v>4161</v>
      </c>
      <c r="C40" s="2" t="s">
        <v>52</v>
      </c>
      <c r="E40" s="28" t="s">
        <v>31</v>
      </c>
      <c r="F40" s="27"/>
      <c r="G40" s="27"/>
      <c r="H40" s="27"/>
      <c r="I40" s="28">
        <v>1</v>
      </c>
      <c r="J40" s="27"/>
      <c r="K40" s="28">
        <v>0</v>
      </c>
      <c r="L40" s="27"/>
      <c r="M40" s="28" t="s">
        <v>53</v>
      </c>
      <c r="N40" s="27"/>
      <c r="O40" s="5"/>
      <c r="P40" s="22"/>
      <c r="Q40" s="5"/>
      <c r="R40" s="13"/>
      <c r="S40" s="13"/>
      <c r="T40" s="14">
        <v>10</v>
      </c>
      <c r="U40" s="19"/>
      <c r="V40" s="23"/>
      <c r="W40" s="5"/>
      <c r="X40" s="30"/>
      <c r="Y40" s="16"/>
      <c r="Z40" s="30">
        <v>10</v>
      </c>
      <c r="AA40" s="5"/>
    </row>
    <row r="41" spans="2:27" x14ac:dyDescent="0.25">
      <c r="B41" s="2">
        <v>4180</v>
      </c>
      <c r="C41" s="2" t="s">
        <v>54</v>
      </c>
      <c r="E41" s="28" t="s">
        <v>31</v>
      </c>
      <c r="F41" s="27"/>
      <c r="G41" s="27"/>
      <c r="H41" s="27"/>
      <c r="I41" s="28">
        <v>829</v>
      </c>
      <c r="J41" s="27"/>
      <c r="K41" s="28">
        <v>1600</v>
      </c>
      <c r="L41" s="27"/>
      <c r="M41" s="28">
        <v>771</v>
      </c>
      <c r="N41" s="27"/>
      <c r="O41" s="5"/>
      <c r="P41" s="22"/>
      <c r="Q41" s="5"/>
      <c r="R41" s="13"/>
      <c r="S41" s="13"/>
      <c r="T41" s="14">
        <v>1600</v>
      </c>
      <c r="U41" s="19"/>
      <c r="V41" s="23"/>
      <c r="W41" s="5"/>
      <c r="X41" s="30"/>
      <c r="Y41" s="16"/>
      <c r="Z41" s="30">
        <v>1600</v>
      </c>
      <c r="AA41" s="5"/>
    </row>
    <row r="42" spans="2:27" x14ac:dyDescent="0.25">
      <c r="B42" s="2">
        <v>4220</v>
      </c>
      <c r="C42" s="2" t="s">
        <v>55</v>
      </c>
      <c r="E42" s="28" t="s">
        <v>31</v>
      </c>
      <c r="F42" s="27"/>
      <c r="G42" s="27"/>
      <c r="H42" s="27"/>
      <c r="I42" s="28">
        <v>1359</v>
      </c>
      <c r="J42" s="27"/>
      <c r="K42" s="28">
        <v>2500</v>
      </c>
      <c r="L42" s="27"/>
      <c r="M42" s="28">
        <v>1141</v>
      </c>
      <c r="N42" s="27"/>
      <c r="O42" s="5"/>
      <c r="P42" s="22"/>
      <c r="Q42" s="5"/>
      <c r="R42" s="13"/>
      <c r="S42" s="13"/>
      <c r="T42" s="14">
        <v>2500</v>
      </c>
      <c r="U42" s="19"/>
      <c r="V42" s="23"/>
      <c r="W42" s="5"/>
      <c r="X42" s="30"/>
      <c r="Y42" s="16"/>
      <c r="Z42" s="30">
        <v>2500</v>
      </c>
      <c r="AA42" s="5"/>
    </row>
    <row r="43" spans="2:27" x14ac:dyDescent="0.25">
      <c r="B43" s="2">
        <v>4225</v>
      </c>
      <c r="C43" s="2" t="s">
        <v>56</v>
      </c>
      <c r="E43" s="28" t="s">
        <v>31</v>
      </c>
      <c r="F43" s="27"/>
      <c r="G43" s="27"/>
      <c r="H43" s="27"/>
      <c r="I43" s="28">
        <v>2633</v>
      </c>
      <c r="J43" s="27"/>
      <c r="K43" s="28">
        <v>5000</v>
      </c>
      <c r="L43" s="27"/>
      <c r="M43" s="28">
        <v>2367</v>
      </c>
      <c r="N43" s="27"/>
      <c r="O43" s="5"/>
      <c r="P43" s="22"/>
      <c r="Q43" s="5"/>
      <c r="R43" s="13"/>
      <c r="S43" s="13"/>
      <c r="T43" s="14">
        <v>5000</v>
      </c>
      <c r="U43" s="19"/>
      <c r="V43" s="23"/>
      <c r="W43" s="5"/>
      <c r="X43" s="30"/>
      <c r="Y43" s="16"/>
      <c r="Z43" s="30">
        <v>5000</v>
      </c>
      <c r="AA43" s="5"/>
    </row>
    <row r="44" spans="2:27" x14ac:dyDescent="0.25">
      <c r="B44" s="2">
        <v>4227</v>
      </c>
      <c r="C44" s="2" t="s">
        <v>57</v>
      </c>
      <c r="E44" s="28" t="s">
        <v>31</v>
      </c>
      <c r="F44" s="27"/>
      <c r="G44" s="27"/>
      <c r="H44" s="27"/>
      <c r="I44" s="28">
        <v>130</v>
      </c>
      <c r="J44" s="27"/>
      <c r="K44" s="28">
        <v>500</v>
      </c>
      <c r="L44" s="27"/>
      <c r="M44" s="28">
        <v>370</v>
      </c>
      <c r="N44" s="27"/>
      <c r="O44" s="5"/>
      <c r="P44" s="22"/>
      <c r="Q44" s="5"/>
      <c r="R44" s="13"/>
      <c r="S44" s="13"/>
      <c r="T44" s="14">
        <v>0</v>
      </c>
      <c r="U44" s="19"/>
      <c r="V44" s="23"/>
      <c r="W44" s="5"/>
      <c r="X44" s="30"/>
      <c r="Y44" s="16"/>
      <c r="Z44" s="30">
        <v>0</v>
      </c>
      <c r="AA44" s="5"/>
    </row>
    <row r="45" spans="2:27" x14ac:dyDescent="0.25">
      <c r="B45" s="2">
        <v>4230</v>
      </c>
      <c r="C45" s="2" t="s">
        <v>58</v>
      </c>
      <c r="E45" s="28" t="s">
        <v>31</v>
      </c>
      <c r="F45" s="27"/>
      <c r="G45" s="27"/>
      <c r="H45" s="27"/>
      <c r="I45" s="28">
        <v>868</v>
      </c>
      <c r="J45" s="27"/>
      <c r="K45" s="28">
        <v>2200</v>
      </c>
      <c r="L45" s="27"/>
      <c r="M45" s="28">
        <v>1332</v>
      </c>
      <c r="N45" s="27"/>
      <c r="O45" s="5"/>
      <c r="P45" s="22"/>
      <c r="Q45" s="5"/>
      <c r="R45" s="13"/>
      <c r="S45" s="13"/>
      <c r="T45" s="14">
        <v>2200</v>
      </c>
      <c r="U45" s="19"/>
      <c r="V45" s="23"/>
      <c r="W45" s="5"/>
      <c r="X45" s="30"/>
      <c r="Y45" s="16"/>
      <c r="Z45" s="30">
        <v>2200</v>
      </c>
      <c r="AA45" s="5"/>
    </row>
    <row r="46" spans="2:27" x14ac:dyDescent="0.25">
      <c r="B46" s="2">
        <v>4234</v>
      </c>
      <c r="C46" s="2" t="s">
        <v>59</v>
      </c>
      <c r="E46" s="28" t="s">
        <v>31</v>
      </c>
      <c r="F46" s="27"/>
      <c r="G46" s="27"/>
      <c r="H46" s="27"/>
      <c r="I46" s="28">
        <v>1225</v>
      </c>
      <c r="J46" s="27"/>
      <c r="K46" s="28">
        <v>2200</v>
      </c>
      <c r="L46" s="27"/>
      <c r="M46" s="28">
        <v>975</v>
      </c>
      <c r="N46" s="27"/>
      <c r="O46" s="5"/>
      <c r="P46" s="22"/>
      <c r="Q46" s="5"/>
      <c r="R46" s="13"/>
      <c r="S46" s="13"/>
      <c r="T46" s="14">
        <v>2200</v>
      </c>
      <c r="U46" s="19"/>
      <c r="V46" s="23"/>
      <c r="W46" s="5"/>
      <c r="X46" s="30"/>
      <c r="Y46" s="16"/>
      <c r="Z46" s="30">
        <v>2200</v>
      </c>
      <c r="AA46" s="5"/>
    </row>
    <row r="47" spans="2:27" x14ac:dyDescent="0.25">
      <c r="B47" s="2">
        <v>4235</v>
      </c>
      <c r="C47" s="2" t="s">
        <v>60</v>
      </c>
      <c r="E47" s="28" t="s">
        <v>31</v>
      </c>
      <c r="F47" s="27"/>
      <c r="G47" s="27"/>
      <c r="H47" s="27"/>
      <c r="I47" s="28">
        <v>123</v>
      </c>
      <c r="J47" s="27"/>
      <c r="K47" s="28">
        <v>500</v>
      </c>
      <c r="L47" s="27"/>
      <c r="M47" s="28">
        <v>377</v>
      </c>
      <c r="N47" s="27"/>
      <c r="O47" s="5"/>
      <c r="P47" s="22"/>
      <c r="Q47" s="5"/>
      <c r="R47" s="13"/>
      <c r="S47" s="13"/>
      <c r="T47" s="14">
        <v>500</v>
      </c>
      <c r="U47" s="19"/>
      <c r="V47" s="23"/>
      <c r="W47" s="5"/>
      <c r="X47" s="30"/>
      <c r="Y47" s="16"/>
      <c r="Z47" s="30">
        <v>500</v>
      </c>
      <c r="AA47" s="5"/>
    </row>
    <row r="48" spans="2:27" x14ac:dyDescent="0.25">
      <c r="B48" s="2">
        <v>4245</v>
      </c>
      <c r="C48" s="2" t="s">
        <v>61</v>
      </c>
      <c r="E48" s="28" t="s">
        <v>31</v>
      </c>
      <c r="F48" s="27"/>
      <c r="G48" s="27"/>
      <c r="H48" s="27"/>
      <c r="I48" s="28">
        <v>69</v>
      </c>
      <c r="J48" s="27"/>
      <c r="K48" s="28">
        <v>500</v>
      </c>
      <c r="L48" s="27"/>
      <c r="M48" s="28">
        <v>431</v>
      </c>
      <c r="N48" s="27"/>
      <c r="O48" s="5"/>
      <c r="P48" s="22"/>
      <c r="Q48" s="5"/>
      <c r="R48" s="13"/>
      <c r="S48" s="13"/>
      <c r="T48" s="14">
        <v>500</v>
      </c>
      <c r="U48" s="19"/>
      <c r="V48" s="23"/>
      <c r="W48" s="5"/>
      <c r="X48" s="30"/>
      <c r="Y48" s="16"/>
      <c r="Z48" s="30">
        <v>500</v>
      </c>
      <c r="AA48" s="5"/>
    </row>
    <row r="49" spans="2:27" x14ac:dyDescent="0.25">
      <c r="B49" s="2">
        <v>4250</v>
      </c>
      <c r="C49" s="2" t="s">
        <v>62</v>
      </c>
      <c r="E49" s="28" t="s">
        <v>31</v>
      </c>
      <c r="F49" s="27"/>
      <c r="G49" s="27"/>
      <c r="H49" s="27"/>
      <c r="I49" s="28">
        <v>4566</v>
      </c>
      <c r="J49" s="27"/>
      <c r="K49" s="28">
        <v>8000</v>
      </c>
      <c r="L49" s="27"/>
      <c r="M49" s="28">
        <v>3434</v>
      </c>
      <c r="N49" s="27"/>
      <c r="O49" s="5"/>
      <c r="P49" s="22"/>
      <c r="Q49" s="5"/>
      <c r="R49" s="13"/>
      <c r="S49" s="13"/>
      <c r="T49" s="14">
        <v>8000</v>
      </c>
      <c r="U49" s="19"/>
      <c r="V49" s="23"/>
      <c r="W49" s="5"/>
      <c r="X49" s="30"/>
      <c r="Y49" s="16"/>
      <c r="Z49" s="30">
        <v>8000</v>
      </c>
      <c r="AA49" s="5"/>
    </row>
    <row r="50" spans="2:27" x14ac:dyDescent="0.25">
      <c r="B50" s="2">
        <v>4650</v>
      </c>
      <c r="C50" s="2" t="s">
        <v>63</v>
      </c>
      <c r="E50" s="28" t="s">
        <v>31</v>
      </c>
      <c r="F50" s="27"/>
      <c r="G50" s="27"/>
      <c r="H50" s="27"/>
      <c r="I50" s="28">
        <v>95</v>
      </c>
      <c r="J50" s="27"/>
      <c r="K50" s="28">
        <v>200</v>
      </c>
      <c r="L50" s="27"/>
      <c r="M50" s="28">
        <v>105</v>
      </c>
      <c r="N50" s="27"/>
      <c r="O50" s="5"/>
      <c r="P50" s="22"/>
      <c r="Q50" s="5"/>
      <c r="R50" s="13"/>
      <c r="S50" s="13"/>
      <c r="T50" s="14">
        <v>200</v>
      </c>
      <c r="U50" s="19"/>
      <c r="V50" s="23"/>
      <c r="W50" s="5"/>
      <c r="X50" s="30"/>
      <c r="Y50" s="16"/>
      <c r="Z50" s="30">
        <v>200</v>
      </c>
      <c r="AA50" s="5"/>
    </row>
    <row r="51" spans="2:27" x14ac:dyDescent="0.25">
      <c r="B51" s="2">
        <v>4950</v>
      </c>
      <c r="C51" s="2" t="s">
        <v>64</v>
      </c>
      <c r="E51" s="28" t="s">
        <v>31</v>
      </c>
      <c r="F51" s="27"/>
      <c r="G51" s="27"/>
      <c r="H51" s="27"/>
      <c r="I51" s="28">
        <v>2487</v>
      </c>
      <c r="J51" s="27"/>
      <c r="K51" s="28">
        <v>3000</v>
      </c>
      <c r="L51" s="27"/>
      <c r="M51" s="28">
        <v>513</v>
      </c>
      <c r="N51" s="27"/>
      <c r="O51" s="5"/>
      <c r="P51" s="22"/>
      <c r="Q51" s="5"/>
      <c r="R51" s="13"/>
      <c r="S51" s="13"/>
      <c r="T51" s="14">
        <v>3000</v>
      </c>
      <c r="U51" s="19"/>
      <c r="V51" s="23"/>
      <c r="W51" s="5"/>
      <c r="X51" s="30"/>
      <c r="Y51" s="16"/>
      <c r="Z51" s="30">
        <v>3000</v>
      </c>
      <c r="AA51" s="5"/>
    </row>
    <row r="52" spans="2:27" x14ac:dyDescent="0.25">
      <c r="B52" s="2">
        <v>4955</v>
      </c>
      <c r="C52" s="2" t="s">
        <v>65</v>
      </c>
      <c r="E52" s="28" t="s">
        <v>31</v>
      </c>
      <c r="F52" s="27"/>
      <c r="G52" s="27"/>
      <c r="H52" s="27"/>
      <c r="I52" s="28">
        <v>50</v>
      </c>
      <c r="J52" s="27"/>
      <c r="K52" s="28">
        <v>0</v>
      </c>
      <c r="L52" s="27"/>
      <c r="M52" s="28" t="s">
        <v>66</v>
      </c>
      <c r="N52" s="27"/>
      <c r="O52" s="5"/>
      <c r="P52" s="22"/>
      <c r="Q52" s="5"/>
      <c r="R52" s="13"/>
      <c r="S52" s="13"/>
      <c r="T52" s="14">
        <v>0</v>
      </c>
      <c r="U52" s="19"/>
      <c r="V52" s="23"/>
      <c r="W52" s="5"/>
      <c r="X52" s="30"/>
      <c r="Y52" s="16"/>
      <c r="Z52" s="30">
        <v>0</v>
      </c>
      <c r="AA52" s="5"/>
    </row>
    <row r="53" spans="2:27" x14ac:dyDescent="0.25">
      <c r="D53" s="2" t="s">
        <v>67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5"/>
      <c r="P53" s="22"/>
      <c r="Q53" s="5"/>
      <c r="R53" s="13"/>
      <c r="S53" s="13"/>
      <c r="T53" s="13"/>
      <c r="U53" s="18"/>
      <c r="V53" s="22"/>
      <c r="W53" s="5"/>
      <c r="X53" s="30"/>
      <c r="Y53" s="16"/>
      <c r="Z53" s="30"/>
      <c r="AA53" s="5"/>
    </row>
    <row r="54" spans="2:27" x14ac:dyDescent="0.25">
      <c r="B54" s="1">
        <v>230</v>
      </c>
      <c r="C54" s="1" t="s">
        <v>68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5"/>
      <c r="P54" s="22"/>
      <c r="Q54" s="5"/>
      <c r="R54" s="13"/>
      <c r="S54" s="13"/>
      <c r="T54" s="13"/>
      <c r="U54" s="18"/>
      <c r="V54" s="22"/>
      <c r="W54" s="5"/>
      <c r="X54" s="30"/>
      <c r="Y54" s="16"/>
      <c r="Z54" s="30"/>
      <c r="AA54" s="5"/>
    </row>
    <row r="55" spans="2:27" x14ac:dyDescent="0.25">
      <c r="B55" s="2">
        <v>1300</v>
      </c>
      <c r="C55" s="2" t="s">
        <v>69</v>
      </c>
      <c r="E55" s="28">
        <v>954</v>
      </c>
      <c r="F55" s="27"/>
      <c r="G55" s="28">
        <v>200</v>
      </c>
      <c r="H55" s="27"/>
      <c r="I55" s="27"/>
      <c r="J55" s="27"/>
      <c r="K55" s="27"/>
      <c r="L55" s="27"/>
      <c r="M55" s="28" t="s">
        <v>70</v>
      </c>
      <c r="N55" s="27"/>
      <c r="O55" s="5"/>
      <c r="P55" s="22"/>
      <c r="Q55" s="5"/>
      <c r="R55" s="13">
        <v>1000</v>
      </c>
      <c r="S55" s="13"/>
      <c r="T55" s="13"/>
      <c r="U55" s="18"/>
      <c r="V55" s="22"/>
      <c r="W55" s="5"/>
      <c r="X55" s="30">
        <v>1000</v>
      </c>
      <c r="Y55" s="16"/>
      <c r="Z55" s="30"/>
      <c r="AA55" s="5"/>
    </row>
    <row r="56" spans="2:27" x14ac:dyDescent="0.25">
      <c r="B56" s="2">
        <v>1749</v>
      </c>
      <c r="C56" s="2" t="s">
        <v>71</v>
      </c>
      <c r="E56" s="28">
        <v>42</v>
      </c>
      <c r="F56" s="27"/>
      <c r="G56" s="28">
        <v>0</v>
      </c>
      <c r="H56" s="27"/>
      <c r="I56" s="27"/>
      <c r="J56" s="27"/>
      <c r="K56" s="27"/>
      <c r="L56" s="27"/>
      <c r="M56" s="28" t="s">
        <v>72</v>
      </c>
      <c r="N56" s="27"/>
      <c r="O56" s="5"/>
      <c r="P56" s="22"/>
      <c r="Q56" s="5"/>
      <c r="R56" s="13">
        <v>0</v>
      </c>
      <c r="S56" s="13"/>
      <c r="T56" s="13"/>
      <c r="U56" s="18"/>
      <c r="V56" s="22"/>
      <c r="W56" s="5"/>
      <c r="X56" s="30"/>
      <c r="Y56" s="16"/>
      <c r="Z56" s="30"/>
      <c r="AA56" s="5"/>
    </row>
    <row r="57" spans="2:27" x14ac:dyDescent="0.25">
      <c r="B57" s="2">
        <v>1750</v>
      </c>
      <c r="C57" s="2" t="s">
        <v>73</v>
      </c>
      <c r="E57" s="28">
        <v>6000</v>
      </c>
      <c r="F57" s="27"/>
      <c r="G57" s="28">
        <v>6000</v>
      </c>
      <c r="H57" s="27"/>
      <c r="I57" s="27"/>
      <c r="J57" s="27"/>
      <c r="K57" s="27"/>
      <c r="L57" s="27"/>
      <c r="M57" s="28" t="s">
        <v>74</v>
      </c>
      <c r="N57" s="27"/>
      <c r="O57" s="5"/>
      <c r="P57" s="22"/>
      <c r="Q57" s="5"/>
      <c r="R57" s="13">
        <v>6000</v>
      </c>
      <c r="S57" s="13"/>
      <c r="T57" s="13"/>
      <c r="U57" s="18"/>
      <c r="V57" s="22"/>
      <c r="W57" s="5"/>
      <c r="X57" s="30">
        <v>7000</v>
      </c>
      <c r="Y57" s="16"/>
      <c r="Z57" s="30"/>
      <c r="AA57" s="5"/>
    </row>
    <row r="58" spans="2:27" x14ac:dyDescent="0.25">
      <c r="B58" s="2">
        <v>1751</v>
      </c>
      <c r="C58" s="2" t="s">
        <v>75</v>
      </c>
      <c r="E58" s="28">
        <v>667</v>
      </c>
      <c r="F58" s="27"/>
      <c r="G58" s="28">
        <v>0</v>
      </c>
      <c r="H58" s="27"/>
      <c r="I58" s="27"/>
      <c r="J58" s="27"/>
      <c r="K58" s="27"/>
      <c r="L58" s="27"/>
      <c r="M58" s="28" t="s">
        <v>76</v>
      </c>
      <c r="N58" s="27"/>
      <c r="O58" s="5"/>
      <c r="P58" s="22"/>
      <c r="Q58" s="5"/>
      <c r="R58" s="13">
        <v>0</v>
      </c>
      <c r="S58" s="13"/>
      <c r="T58" s="13"/>
      <c r="U58" s="18"/>
      <c r="V58" s="22"/>
      <c r="W58" s="5"/>
      <c r="X58" s="30"/>
      <c r="Y58" s="16"/>
      <c r="Z58" s="30"/>
      <c r="AA58" s="5"/>
    </row>
    <row r="59" spans="2:27" x14ac:dyDescent="0.25">
      <c r="B59" s="2">
        <v>1752</v>
      </c>
      <c r="C59" s="2" t="s">
        <v>77</v>
      </c>
      <c r="E59" s="28">
        <v>1000</v>
      </c>
      <c r="F59" s="27"/>
      <c r="G59" s="28">
        <v>1000</v>
      </c>
      <c r="H59" s="27"/>
      <c r="I59" s="27"/>
      <c r="J59" s="27"/>
      <c r="K59" s="27"/>
      <c r="L59" s="27"/>
      <c r="M59" s="28">
        <v>1000</v>
      </c>
      <c r="N59" s="27"/>
      <c r="O59" s="5"/>
      <c r="P59" s="22"/>
      <c r="Q59" s="5"/>
      <c r="R59" s="13">
        <v>1000</v>
      </c>
      <c r="S59" s="13"/>
      <c r="T59" s="13"/>
      <c r="U59" s="18"/>
      <c r="V59" s="22"/>
      <c r="W59" s="5"/>
      <c r="X59" s="30">
        <v>1000</v>
      </c>
      <c r="Y59" s="16"/>
      <c r="Z59" s="30"/>
      <c r="AA59" s="5"/>
    </row>
    <row r="60" spans="2:27" x14ac:dyDescent="0.25"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5"/>
      <c r="P60" s="22"/>
      <c r="Q60" s="5"/>
      <c r="R60" s="13"/>
      <c r="S60" s="13"/>
      <c r="T60" s="13"/>
      <c r="U60" s="18"/>
      <c r="V60" s="22"/>
      <c r="W60" s="5"/>
      <c r="X60" s="30"/>
      <c r="Y60" s="16"/>
      <c r="Z60" s="30"/>
      <c r="AA60" s="5"/>
    </row>
    <row r="61" spans="2:27" x14ac:dyDescent="0.25">
      <c r="B61" s="2">
        <v>4200</v>
      </c>
      <c r="C61" s="2" t="s">
        <v>78</v>
      </c>
      <c r="E61" s="28" t="s">
        <v>31</v>
      </c>
      <c r="F61" s="27"/>
      <c r="G61" s="27"/>
      <c r="H61" s="27"/>
      <c r="I61" s="28">
        <v>3343</v>
      </c>
      <c r="J61" s="27"/>
      <c r="K61" s="28">
        <v>3350</v>
      </c>
      <c r="L61" s="27"/>
      <c r="M61" s="28">
        <v>7</v>
      </c>
      <c r="N61" s="27"/>
      <c r="O61" s="5"/>
      <c r="P61" s="22"/>
      <c r="Q61" s="5"/>
      <c r="R61" s="13"/>
      <c r="S61" s="13"/>
      <c r="T61" s="14">
        <v>3500</v>
      </c>
      <c r="U61" s="19"/>
      <c r="V61" s="23"/>
      <c r="W61" s="5"/>
      <c r="X61" s="30"/>
      <c r="Y61" s="16"/>
      <c r="Z61" s="30">
        <v>3500</v>
      </c>
      <c r="AA61" s="5"/>
    </row>
    <row r="62" spans="2:27" x14ac:dyDescent="0.25">
      <c r="B62" s="2">
        <v>4205</v>
      </c>
      <c r="C62" s="2" t="s">
        <v>79</v>
      </c>
      <c r="E62" s="28" t="s">
        <v>31</v>
      </c>
      <c r="F62" s="27"/>
      <c r="G62" s="27"/>
      <c r="H62" s="27"/>
      <c r="I62" s="28">
        <v>2485</v>
      </c>
      <c r="J62" s="27"/>
      <c r="K62" s="28">
        <v>1500</v>
      </c>
      <c r="L62" s="27"/>
      <c r="M62" s="28" t="s">
        <v>80</v>
      </c>
      <c r="N62" s="27"/>
      <c r="O62" s="5"/>
      <c r="P62" s="22"/>
      <c r="Q62" s="5"/>
      <c r="R62" s="13"/>
      <c r="S62" s="13"/>
      <c r="T62" s="14">
        <v>3500</v>
      </c>
      <c r="U62" s="19"/>
      <c r="V62" s="23"/>
      <c r="W62" s="5"/>
      <c r="X62" s="30"/>
      <c r="Y62" s="16"/>
      <c r="Z62" s="30">
        <v>3500</v>
      </c>
      <c r="AA62" s="5"/>
    </row>
    <row r="63" spans="2:27" x14ac:dyDescent="0.25">
      <c r="B63" s="2">
        <v>4210</v>
      </c>
      <c r="C63" s="2" t="s">
        <v>81</v>
      </c>
      <c r="E63" s="28" t="s">
        <v>31</v>
      </c>
      <c r="F63" s="27"/>
      <c r="G63" s="27"/>
      <c r="H63" s="27"/>
      <c r="I63" s="28">
        <v>145</v>
      </c>
      <c r="J63" s="27"/>
      <c r="K63" s="28">
        <v>400</v>
      </c>
      <c r="L63" s="27"/>
      <c r="M63" s="28">
        <v>255</v>
      </c>
      <c r="N63" s="27"/>
      <c r="O63" s="5"/>
      <c r="P63" s="22"/>
      <c r="Q63" s="5"/>
      <c r="R63" s="13"/>
      <c r="S63" s="13"/>
      <c r="T63" s="14">
        <v>400</v>
      </c>
      <c r="U63" s="19"/>
      <c r="V63" s="23"/>
      <c r="W63" s="5"/>
      <c r="X63" s="30"/>
      <c r="Y63" s="16"/>
      <c r="Z63" s="30">
        <v>400</v>
      </c>
      <c r="AA63" s="5"/>
    </row>
    <row r="64" spans="2:27" x14ac:dyDescent="0.25">
      <c r="B64" s="2">
        <v>4215</v>
      </c>
      <c r="C64" s="2" t="s">
        <v>82</v>
      </c>
      <c r="E64" s="28" t="s">
        <v>31</v>
      </c>
      <c r="F64" s="27"/>
      <c r="G64" s="27"/>
      <c r="H64" s="27"/>
      <c r="I64" s="28">
        <v>285</v>
      </c>
      <c r="J64" s="27"/>
      <c r="K64" s="28">
        <v>500</v>
      </c>
      <c r="L64" s="27"/>
      <c r="M64" s="28">
        <v>215</v>
      </c>
      <c r="N64" s="27"/>
      <c r="O64" s="5"/>
      <c r="P64" s="22"/>
      <c r="Q64" s="5"/>
      <c r="R64" s="13"/>
      <c r="S64" s="13"/>
      <c r="T64" s="14">
        <v>500</v>
      </c>
      <c r="U64" s="19"/>
      <c r="V64" s="23"/>
      <c r="W64" s="5"/>
      <c r="X64" s="30"/>
      <c r="Y64" s="16"/>
      <c r="Z64" s="30">
        <v>500</v>
      </c>
      <c r="AA64" s="5"/>
    </row>
    <row r="65" spans="2:27" x14ac:dyDescent="0.25">
      <c r="B65" s="2">
        <v>4300</v>
      </c>
      <c r="C65" s="2" t="s">
        <v>83</v>
      </c>
      <c r="E65" s="28" t="s">
        <v>31</v>
      </c>
      <c r="F65" s="27"/>
      <c r="G65" s="27"/>
      <c r="H65" s="27"/>
      <c r="I65" s="28">
        <v>0</v>
      </c>
      <c r="J65" s="27"/>
      <c r="K65" s="28">
        <v>300</v>
      </c>
      <c r="L65" s="27"/>
      <c r="M65" s="28">
        <v>300</v>
      </c>
      <c r="N65" s="27"/>
      <c r="O65" s="5"/>
      <c r="P65" s="22"/>
      <c r="Q65" s="5"/>
      <c r="R65" s="13"/>
      <c r="S65" s="13"/>
      <c r="T65" s="14">
        <v>0</v>
      </c>
      <c r="U65" s="19"/>
      <c r="V65" s="23"/>
      <c r="W65" s="5"/>
      <c r="X65" s="30"/>
      <c r="Y65" s="16"/>
      <c r="Z65" s="30">
        <v>0</v>
      </c>
      <c r="AA65" s="5"/>
    </row>
    <row r="66" spans="2:27" x14ac:dyDescent="0.25">
      <c r="B66" s="2">
        <v>4305</v>
      </c>
      <c r="C66" s="2" t="s">
        <v>84</v>
      </c>
      <c r="E66" s="28" t="s">
        <v>31</v>
      </c>
      <c r="F66" s="27"/>
      <c r="G66" s="27"/>
      <c r="H66" s="27"/>
      <c r="I66" s="28">
        <v>2137</v>
      </c>
      <c r="J66" s="27"/>
      <c r="K66" s="28">
        <v>5000</v>
      </c>
      <c r="L66" s="27"/>
      <c r="M66" s="28">
        <v>2863</v>
      </c>
      <c r="N66" s="27"/>
      <c r="O66" s="5"/>
      <c r="P66" s="22"/>
      <c r="Q66" s="5"/>
      <c r="R66" s="13"/>
      <c r="S66" s="13"/>
      <c r="T66" s="14">
        <v>0</v>
      </c>
      <c r="U66" s="19"/>
      <c r="V66" s="23"/>
      <c r="W66" s="5"/>
      <c r="X66" s="30"/>
      <c r="Y66" s="16"/>
      <c r="Z66" s="30">
        <v>5000</v>
      </c>
      <c r="AA66" s="5"/>
    </row>
    <row r="67" spans="2:27" x14ac:dyDescent="0.25">
      <c r="B67" s="2">
        <v>4306</v>
      </c>
      <c r="C67" s="2" t="s">
        <v>85</v>
      </c>
      <c r="E67" s="28" t="s">
        <v>31</v>
      </c>
      <c r="F67" s="27"/>
      <c r="G67" s="27"/>
      <c r="H67" s="27"/>
      <c r="I67" s="28">
        <v>170</v>
      </c>
      <c r="J67" s="27"/>
      <c r="K67" s="28">
        <v>800</v>
      </c>
      <c r="L67" s="27"/>
      <c r="M67" s="28">
        <v>630</v>
      </c>
      <c r="N67" s="27"/>
      <c r="O67" s="5"/>
      <c r="P67" s="22"/>
      <c r="Q67" s="5"/>
      <c r="R67" s="13"/>
      <c r="S67" s="13"/>
      <c r="T67" s="14">
        <v>800</v>
      </c>
      <c r="U67" s="19"/>
      <c r="V67" s="23"/>
      <c r="W67" s="5"/>
      <c r="X67" s="30"/>
      <c r="Y67" s="16"/>
      <c r="Z67" s="30">
        <v>800</v>
      </c>
      <c r="AA67" s="5"/>
    </row>
    <row r="68" spans="2:27" x14ac:dyDescent="0.25">
      <c r="B68" s="2">
        <v>4310</v>
      </c>
      <c r="C68" s="2" t="s">
        <v>86</v>
      </c>
      <c r="E68" s="28" t="s">
        <v>31</v>
      </c>
      <c r="F68" s="27"/>
      <c r="G68" s="27"/>
      <c r="H68" s="27"/>
      <c r="I68" s="28">
        <v>275</v>
      </c>
      <c r="J68" s="27"/>
      <c r="K68" s="28">
        <v>400</v>
      </c>
      <c r="L68" s="27"/>
      <c r="M68" s="28">
        <v>125</v>
      </c>
      <c r="N68" s="27"/>
      <c r="O68" s="5"/>
      <c r="P68" s="22"/>
      <c r="Q68" s="5"/>
      <c r="R68" s="13"/>
      <c r="S68" s="13"/>
      <c r="T68" s="14">
        <v>550</v>
      </c>
      <c r="U68" s="19"/>
      <c r="V68" s="23"/>
      <c r="W68" s="5"/>
      <c r="X68" s="30"/>
      <c r="Y68" s="16"/>
      <c r="Z68" s="30">
        <v>600</v>
      </c>
      <c r="AA68" s="5"/>
    </row>
    <row r="69" spans="2:27" x14ac:dyDescent="0.25">
      <c r="B69" s="2">
        <v>4325</v>
      </c>
      <c r="C69" s="2" t="s">
        <v>87</v>
      </c>
      <c r="E69" s="28" t="s">
        <v>31</v>
      </c>
      <c r="F69" s="27"/>
      <c r="G69" s="27"/>
      <c r="H69" s="27"/>
      <c r="I69" s="28">
        <v>0</v>
      </c>
      <c r="J69" s="27"/>
      <c r="K69" s="28">
        <v>1500</v>
      </c>
      <c r="L69" s="27"/>
      <c r="M69" s="28">
        <v>1500</v>
      </c>
      <c r="N69" s="27"/>
      <c r="O69" s="5"/>
      <c r="P69" s="22"/>
      <c r="Q69" s="5"/>
      <c r="R69" s="13"/>
      <c r="S69" s="13"/>
      <c r="T69" s="14">
        <v>1500</v>
      </c>
      <c r="U69" s="19"/>
      <c r="V69" s="23"/>
      <c r="W69" s="5"/>
      <c r="X69" s="30"/>
      <c r="Y69" s="16"/>
      <c r="Z69" s="30">
        <v>1600</v>
      </c>
      <c r="AA69" s="5"/>
    </row>
    <row r="70" spans="2:27" x14ac:dyDescent="0.25">
      <c r="B70" s="2">
        <v>4330</v>
      </c>
      <c r="C70" s="2" t="s">
        <v>88</v>
      </c>
      <c r="E70" s="28" t="s">
        <v>31</v>
      </c>
      <c r="F70" s="27"/>
      <c r="G70" s="27"/>
      <c r="H70" s="27"/>
      <c r="I70" s="28">
        <v>0</v>
      </c>
      <c r="J70" s="27"/>
      <c r="K70" s="28">
        <v>2500</v>
      </c>
      <c r="L70" s="27"/>
      <c r="M70" s="28">
        <v>2500</v>
      </c>
      <c r="N70" s="27"/>
      <c r="O70" s="5"/>
      <c r="P70" s="22"/>
      <c r="Q70" s="5"/>
      <c r="R70" s="13"/>
      <c r="S70" s="13"/>
      <c r="T70" s="14">
        <v>2500</v>
      </c>
      <c r="U70" s="19"/>
      <c r="V70" s="23"/>
      <c r="W70" s="5"/>
      <c r="X70" s="30"/>
      <c r="Y70" s="16"/>
      <c r="Z70" s="30">
        <v>2500</v>
      </c>
      <c r="AA70" s="5"/>
    </row>
    <row r="71" spans="2:27" x14ac:dyDescent="0.25">
      <c r="B71" s="2">
        <v>4340</v>
      </c>
      <c r="C71" s="2" t="s">
        <v>89</v>
      </c>
      <c r="E71" s="28" t="s">
        <v>31</v>
      </c>
      <c r="F71" s="27"/>
      <c r="G71" s="27"/>
      <c r="H71" s="27"/>
      <c r="I71" s="28">
        <v>0</v>
      </c>
      <c r="J71" s="27"/>
      <c r="K71" s="28">
        <v>1000</v>
      </c>
      <c r="L71" s="27"/>
      <c r="M71" s="28">
        <v>1000</v>
      </c>
      <c r="N71" s="27"/>
      <c r="O71" s="5"/>
      <c r="P71" s="22"/>
      <c r="Q71" s="5"/>
      <c r="R71" s="13"/>
      <c r="S71" s="13"/>
      <c r="T71" s="14">
        <v>500</v>
      </c>
      <c r="U71" s="19"/>
      <c r="V71" s="23"/>
      <c r="W71" s="5"/>
      <c r="X71" s="30"/>
      <c r="Y71" s="16"/>
      <c r="Z71" s="30">
        <v>500</v>
      </c>
      <c r="AA71" s="5"/>
    </row>
    <row r="72" spans="2:27" x14ac:dyDescent="0.25">
      <c r="B72" s="2">
        <v>4341</v>
      </c>
      <c r="C72" s="2" t="s">
        <v>90</v>
      </c>
      <c r="E72" s="28" t="s">
        <v>31</v>
      </c>
      <c r="F72" s="27"/>
      <c r="G72" s="27"/>
      <c r="H72" s="27"/>
      <c r="I72" s="28">
        <v>2200</v>
      </c>
      <c r="J72" s="27"/>
      <c r="K72" s="28">
        <v>0</v>
      </c>
      <c r="L72" s="27"/>
      <c r="M72" s="28" t="s">
        <v>91</v>
      </c>
      <c r="N72" s="27"/>
      <c r="O72" s="5"/>
      <c r="P72" s="22"/>
      <c r="Q72" s="5"/>
      <c r="R72" s="13"/>
      <c r="S72" s="13"/>
      <c r="T72" s="14">
        <v>750</v>
      </c>
      <c r="U72" s="19"/>
      <c r="V72" s="23"/>
      <c r="W72" s="5"/>
      <c r="X72" s="30"/>
      <c r="Y72" s="16"/>
      <c r="Z72" s="30">
        <v>750</v>
      </c>
      <c r="AA72" s="5"/>
    </row>
    <row r="73" spans="2:27" x14ac:dyDescent="0.25">
      <c r="B73" s="2">
        <v>4343</v>
      </c>
      <c r="C73" s="2" t="s">
        <v>92</v>
      </c>
      <c r="E73" s="28" t="s">
        <v>31</v>
      </c>
      <c r="F73" s="27"/>
      <c r="G73" s="27"/>
      <c r="H73" s="27"/>
      <c r="I73" s="28">
        <v>0</v>
      </c>
      <c r="J73" s="27"/>
      <c r="K73" s="28">
        <v>15000</v>
      </c>
      <c r="L73" s="27"/>
      <c r="M73" s="28">
        <v>15000</v>
      </c>
      <c r="N73" s="27"/>
      <c r="O73" s="5"/>
      <c r="P73" s="22">
        <v>15000</v>
      </c>
      <c r="Q73" s="5"/>
      <c r="R73" s="13"/>
      <c r="S73" s="13"/>
      <c r="T73" s="14">
        <v>15000</v>
      </c>
      <c r="U73" s="19"/>
      <c r="V73" s="23"/>
      <c r="W73" s="5"/>
      <c r="X73" s="30"/>
      <c r="Y73" s="16"/>
      <c r="Z73" s="30">
        <v>30000</v>
      </c>
      <c r="AA73" s="5"/>
    </row>
    <row r="74" spans="2:27" x14ac:dyDescent="0.25">
      <c r="E74" s="27"/>
      <c r="F74" s="27"/>
      <c r="G74" s="27"/>
      <c r="H74" s="27"/>
      <c r="I74" s="28"/>
      <c r="J74" s="27"/>
      <c r="K74" s="28"/>
      <c r="L74" s="27"/>
      <c r="M74" s="28" t="s">
        <v>93</v>
      </c>
      <c r="N74" s="27"/>
      <c r="O74" s="5"/>
      <c r="P74" s="22"/>
      <c r="Q74" s="5"/>
      <c r="R74" s="13"/>
      <c r="S74" s="13"/>
      <c r="T74" s="13"/>
      <c r="U74" s="18"/>
      <c r="V74" s="22"/>
      <c r="W74" s="5"/>
      <c r="X74" s="30"/>
      <c r="Y74" s="16"/>
      <c r="Z74" s="30"/>
      <c r="AA74" s="5"/>
    </row>
    <row r="75" spans="2:27" x14ac:dyDescent="0.25">
      <c r="B75" s="1">
        <v>240</v>
      </c>
      <c r="C75" s="1" t="s">
        <v>94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"/>
      <c r="P75" s="22"/>
      <c r="Q75" s="5"/>
      <c r="R75" s="13"/>
      <c r="S75" s="13"/>
      <c r="T75" s="13"/>
      <c r="U75" s="18"/>
      <c r="V75" s="22"/>
      <c r="W75" s="5"/>
      <c r="X75" s="30"/>
      <c r="Y75" s="16"/>
      <c r="Z75" s="30"/>
      <c r="AA75" s="5"/>
    </row>
    <row r="76" spans="2:27" x14ac:dyDescent="0.25">
      <c r="B76" s="2">
        <v>1400</v>
      </c>
      <c r="C76" s="2" t="s">
        <v>95</v>
      </c>
      <c r="E76" s="28">
        <v>3016</v>
      </c>
      <c r="F76" s="27"/>
      <c r="G76" s="28">
        <v>1700</v>
      </c>
      <c r="H76" s="27"/>
      <c r="I76" s="27"/>
      <c r="J76" s="27"/>
      <c r="K76" s="27"/>
      <c r="L76" s="27"/>
      <c r="M76" s="28" t="s">
        <v>96</v>
      </c>
      <c r="N76" s="27"/>
      <c r="O76" s="5"/>
      <c r="P76" s="22"/>
      <c r="Q76" s="5"/>
      <c r="R76" s="14">
        <v>2500</v>
      </c>
      <c r="S76" s="13"/>
      <c r="T76" s="13"/>
      <c r="U76" s="18"/>
      <c r="V76" s="22"/>
      <c r="W76" s="5"/>
      <c r="X76" s="30">
        <v>3000</v>
      </c>
      <c r="Y76" s="16"/>
      <c r="Z76" s="30"/>
      <c r="AA76" s="5"/>
    </row>
    <row r="77" spans="2:27" x14ac:dyDescent="0.25">
      <c r="B77" s="2">
        <v>1410</v>
      </c>
      <c r="C77" s="2" t="s">
        <v>97</v>
      </c>
      <c r="E77" s="28">
        <v>3142</v>
      </c>
      <c r="F77" s="27"/>
      <c r="G77" s="28">
        <v>4100</v>
      </c>
      <c r="H77" s="27"/>
      <c r="I77" s="27"/>
      <c r="J77" s="27"/>
      <c r="K77" s="27"/>
      <c r="L77" s="27"/>
      <c r="M77" s="28">
        <v>958</v>
      </c>
      <c r="N77" s="27"/>
      <c r="O77" s="5"/>
      <c r="P77" s="22"/>
      <c r="Q77" s="5"/>
      <c r="R77" s="14">
        <v>2500</v>
      </c>
      <c r="S77" s="13"/>
      <c r="T77" s="13"/>
      <c r="U77" s="18"/>
      <c r="V77" s="22"/>
      <c r="W77" s="5"/>
      <c r="X77" s="30">
        <v>3000</v>
      </c>
      <c r="Y77" s="16"/>
      <c r="Z77" s="30"/>
      <c r="AA77" s="5"/>
    </row>
    <row r="78" spans="2:27" x14ac:dyDescent="0.25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5"/>
      <c r="P78" s="22"/>
      <c r="Q78" s="5"/>
      <c r="R78" s="13"/>
      <c r="S78" s="13"/>
      <c r="T78" s="13"/>
      <c r="U78" s="18"/>
      <c r="V78" s="22"/>
      <c r="W78" s="5"/>
      <c r="X78" s="30"/>
      <c r="Y78" s="16"/>
      <c r="Z78" s="30"/>
      <c r="AA78" s="5"/>
    </row>
    <row r="79" spans="2:27" x14ac:dyDescent="0.25">
      <c r="B79" s="2">
        <v>4205</v>
      </c>
      <c r="C79" s="2" t="s">
        <v>79</v>
      </c>
      <c r="E79" s="28" t="s">
        <v>31</v>
      </c>
      <c r="F79" s="27"/>
      <c r="G79" s="27"/>
      <c r="H79" s="27"/>
      <c r="I79" s="28">
        <v>51</v>
      </c>
      <c r="J79" s="27"/>
      <c r="K79" s="28">
        <v>300</v>
      </c>
      <c r="L79" s="27"/>
      <c r="M79" s="28">
        <v>249</v>
      </c>
      <c r="N79" s="27"/>
      <c r="O79" s="5"/>
      <c r="P79" s="22"/>
      <c r="Q79" s="5"/>
      <c r="R79" s="13"/>
      <c r="S79" s="13"/>
      <c r="T79" s="14">
        <v>100</v>
      </c>
      <c r="U79" s="19"/>
      <c r="V79" s="23"/>
      <c r="W79" s="5"/>
      <c r="X79" s="30"/>
      <c r="Y79" s="16"/>
      <c r="Z79" s="30">
        <v>100</v>
      </c>
      <c r="AA79" s="5"/>
    </row>
    <row r="80" spans="2:27" x14ac:dyDescent="0.25">
      <c r="B80" s="2">
        <v>4210</v>
      </c>
      <c r="C80" s="2" t="s">
        <v>81</v>
      </c>
      <c r="E80" s="28" t="s">
        <v>31</v>
      </c>
      <c r="F80" s="27"/>
      <c r="G80" s="27"/>
      <c r="H80" s="27"/>
      <c r="I80" s="28">
        <v>39</v>
      </c>
      <c r="J80" s="27"/>
      <c r="K80" s="28">
        <v>200</v>
      </c>
      <c r="L80" s="27"/>
      <c r="M80" s="28">
        <v>161</v>
      </c>
      <c r="N80" s="27"/>
      <c r="O80" s="5"/>
      <c r="P80" s="22"/>
      <c r="Q80" s="5"/>
      <c r="R80" s="13"/>
      <c r="S80" s="13"/>
      <c r="T80" s="14">
        <v>100</v>
      </c>
      <c r="U80" s="19"/>
      <c r="V80" s="23"/>
      <c r="W80" s="5"/>
      <c r="X80" s="30"/>
      <c r="Y80" s="16"/>
      <c r="Z80" s="30">
        <v>100</v>
      </c>
      <c r="AA80" s="5"/>
    </row>
    <row r="81" spans="2:27" x14ac:dyDescent="0.25">
      <c r="B81" s="2">
        <v>4305</v>
      </c>
      <c r="C81" s="2" t="s">
        <v>84</v>
      </c>
      <c r="E81" s="28" t="s">
        <v>31</v>
      </c>
      <c r="F81" s="27"/>
      <c r="G81" s="27"/>
      <c r="H81" s="27"/>
      <c r="I81" s="28">
        <v>0</v>
      </c>
      <c r="J81" s="27"/>
      <c r="K81" s="28">
        <v>5000</v>
      </c>
      <c r="L81" s="27"/>
      <c r="M81" s="28">
        <v>5000</v>
      </c>
      <c r="N81" s="27"/>
      <c r="O81" s="5"/>
      <c r="P81" s="22">
        <v>23000</v>
      </c>
      <c r="Q81" s="5"/>
      <c r="R81" s="13"/>
      <c r="S81" s="13"/>
      <c r="T81" s="14">
        <v>0</v>
      </c>
      <c r="U81" s="19"/>
      <c r="V81" s="23"/>
      <c r="W81" s="5"/>
      <c r="X81" s="30"/>
      <c r="Y81" s="16"/>
      <c r="Z81" s="30">
        <v>2500</v>
      </c>
      <c r="AA81" s="5"/>
    </row>
    <row r="82" spans="2:27" x14ac:dyDescent="0.25">
      <c r="D82" s="2" t="s">
        <v>98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5"/>
      <c r="P82" s="22"/>
      <c r="Q82" s="5"/>
      <c r="R82" s="13"/>
      <c r="S82" s="13"/>
      <c r="T82" s="13"/>
      <c r="U82" s="18"/>
      <c r="V82" s="22"/>
      <c r="W82" s="5"/>
      <c r="X82" s="30"/>
      <c r="Y82" s="16"/>
      <c r="Z82" s="30"/>
      <c r="AA82" s="5"/>
    </row>
    <row r="83" spans="2:27" x14ac:dyDescent="0.25">
      <c r="B83" s="1">
        <v>241</v>
      </c>
      <c r="C83" s="1" t="s">
        <v>99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5"/>
      <c r="P83" s="22"/>
      <c r="Q83" s="5"/>
      <c r="R83" s="13"/>
      <c r="S83" s="13"/>
      <c r="T83" s="13"/>
      <c r="U83" s="18"/>
      <c r="V83" s="22"/>
      <c r="W83" s="5"/>
      <c r="X83" s="30"/>
      <c r="Y83" s="16"/>
      <c r="Z83" s="30"/>
      <c r="AA83" s="5"/>
    </row>
    <row r="84" spans="2:27" x14ac:dyDescent="0.25">
      <c r="B84" s="2">
        <v>1250</v>
      </c>
      <c r="C84" s="2" t="s">
        <v>100</v>
      </c>
      <c r="E84" s="28">
        <v>10995</v>
      </c>
      <c r="F84" s="27"/>
      <c r="G84" s="28">
        <v>6000</v>
      </c>
      <c r="H84" s="27"/>
      <c r="I84" s="27"/>
      <c r="J84" s="27"/>
      <c r="K84" s="27"/>
      <c r="L84" s="27"/>
      <c r="M84" s="28" t="s">
        <v>101</v>
      </c>
      <c r="N84" s="27"/>
      <c r="O84" s="5"/>
      <c r="P84" s="22"/>
      <c r="Q84" s="5"/>
      <c r="R84" s="13"/>
      <c r="S84" s="13"/>
      <c r="T84" s="13"/>
      <c r="U84" s="18"/>
      <c r="V84" s="22"/>
      <c r="W84" s="5"/>
      <c r="X84" s="30">
        <v>20000</v>
      </c>
      <c r="Y84" s="16"/>
      <c r="Z84" s="30"/>
      <c r="AA84" s="5"/>
    </row>
    <row r="85" spans="2:27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5"/>
      <c r="P85" s="22"/>
      <c r="Q85" s="5"/>
      <c r="R85" s="13"/>
      <c r="S85" s="13"/>
      <c r="T85" s="13"/>
      <c r="U85" s="18"/>
      <c r="V85" s="22"/>
      <c r="W85" s="5"/>
      <c r="X85" s="30"/>
      <c r="Y85" s="16"/>
      <c r="Z85" s="30"/>
      <c r="AA85" s="5"/>
    </row>
    <row r="86" spans="2:27" x14ac:dyDescent="0.25">
      <c r="B86" s="2">
        <v>4269</v>
      </c>
      <c r="C86" s="2" t="s">
        <v>102</v>
      </c>
      <c r="E86" s="28" t="s">
        <v>31</v>
      </c>
      <c r="F86" s="27"/>
      <c r="G86" s="27"/>
      <c r="H86" s="27"/>
      <c r="I86" s="28">
        <v>5245</v>
      </c>
      <c r="J86" s="27"/>
      <c r="K86" s="28">
        <v>6000</v>
      </c>
      <c r="L86" s="27"/>
      <c r="M86" s="28">
        <v>755</v>
      </c>
      <c r="N86" s="27"/>
      <c r="O86" s="5"/>
      <c r="P86" s="22"/>
      <c r="Q86" s="5"/>
      <c r="R86" s="14"/>
      <c r="S86" s="13"/>
      <c r="T86" s="13">
        <v>0</v>
      </c>
      <c r="U86" s="18"/>
      <c r="V86" s="22"/>
      <c r="W86" s="5"/>
      <c r="X86" s="30"/>
      <c r="Y86" s="16"/>
      <c r="Z86" s="30">
        <v>0</v>
      </c>
      <c r="AA86" s="5"/>
    </row>
    <row r="87" spans="2:27" x14ac:dyDescent="0.25">
      <c r="B87" s="2">
        <v>4271</v>
      </c>
      <c r="C87" s="2" t="s">
        <v>103</v>
      </c>
      <c r="E87" s="28" t="s">
        <v>31</v>
      </c>
      <c r="F87" s="27"/>
      <c r="G87" s="27"/>
      <c r="H87" s="27"/>
      <c r="I87" s="28">
        <v>0</v>
      </c>
      <c r="J87" s="27"/>
      <c r="K87" s="28">
        <v>30000</v>
      </c>
      <c r="L87" s="27"/>
      <c r="M87" s="28">
        <v>30000</v>
      </c>
      <c r="N87" s="27"/>
      <c r="O87" s="5"/>
      <c r="P87" s="22">
        <v>55000</v>
      </c>
      <c r="Q87" s="5"/>
      <c r="R87" s="14"/>
      <c r="S87" s="13"/>
      <c r="T87" s="13">
        <v>0</v>
      </c>
      <c r="U87" s="18"/>
      <c r="V87" s="22"/>
      <c r="W87" s="5"/>
      <c r="X87" s="30"/>
      <c r="Y87" s="16"/>
      <c r="Z87" s="30">
        <v>0</v>
      </c>
      <c r="AA87" s="5"/>
    </row>
    <row r="88" spans="2:27" x14ac:dyDescent="0.25">
      <c r="B88" s="2"/>
      <c r="C88" s="2" t="s">
        <v>104</v>
      </c>
      <c r="E88" s="28"/>
      <c r="F88" s="27"/>
      <c r="G88" s="27"/>
      <c r="H88" s="27"/>
      <c r="I88" s="28"/>
      <c r="J88" s="27"/>
      <c r="K88" s="28"/>
      <c r="L88" s="27"/>
      <c r="M88" s="28"/>
      <c r="N88" s="27"/>
      <c r="O88" s="5"/>
      <c r="P88" s="22"/>
      <c r="Q88" s="5"/>
      <c r="R88" s="14"/>
      <c r="S88" s="13"/>
      <c r="T88" s="13">
        <v>0</v>
      </c>
      <c r="U88" s="18"/>
      <c r="V88" s="22"/>
      <c r="W88" s="5"/>
      <c r="X88" s="30"/>
      <c r="Y88" s="16"/>
      <c r="Z88" s="30">
        <v>0</v>
      </c>
      <c r="AA88" s="5"/>
    </row>
    <row r="89" spans="2:27" x14ac:dyDescent="0.25">
      <c r="B89" s="2"/>
      <c r="C89" s="2" t="s">
        <v>105</v>
      </c>
      <c r="E89" s="28"/>
      <c r="F89" s="27"/>
      <c r="G89" s="27"/>
      <c r="H89" s="27"/>
      <c r="I89" s="28"/>
      <c r="J89" s="27"/>
      <c r="K89" s="28"/>
      <c r="L89" s="27"/>
      <c r="M89" s="28"/>
      <c r="N89" s="27"/>
      <c r="O89" s="5"/>
      <c r="P89" s="22"/>
      <c r="Q89" s="5"/>
      <c r="R89" s="14"/>
      <c r="S89" s="13"/>
      <c r="T89" s="13">
        <v>0</v>
      </c>
      <c r="U89" s="18"/>
      <c r="V89" s="22"/>
      <c r="W89" s="5"/>
      <c r="X89" s="30"/>
      <c r="Y89" s="16"/>
      <c r="Z89" s="30">
        <v>6500</v>
      </c>
      <c r="AA89" s="5"/>
    </row>
    <row r="90" spans="2:27" x14ac:dyDescent="0.25">
      <c r="B90" s="2">
        <v>4800</v>
      </c>
      <c r="C90" s="2" t="s">
        <v>106</v>
      </c>
      <c r="E90" s="28" t="s">
        <v>31</v>
      </c>
      <c r="F90" s="27"/>
      <c r="G90" s="27"/>
      <c r="H90" s="27"/>
      <c r="I90" s="28">
        <v>227</v>
      </c>
      <c r="J90" s="27"/>
      <c r="K90" s="28">
        <v>3000</v>
      </c>
      <c r="L90" s="27"/>
      <c r="M90" s="28">
        <v>2773</v>
      </c>
      <c r="N90" s="27"/>
      <c r="O90" s="5"/>
      <c r="P90" s="22">
        <v>6500</v>
      </c>
      <c r="Q90" s="5"/>
      <c r="R90" s="14"/>
      <c r="S90" s="13"/>
      <c r="T90" s="13">
        <v>1000</v>
      </c>
      <c r="U90" s="18"/>
      <c r="V90" s="22"/>
      <c r="W90" s="5"/>
      <c r="X90" s="30"/>
      <c r="Y90" s="16"/>
      <c r="Z90" s="30">
        <v>3500</v>
      </c>
      <c r="AA90" s="5"/>
    </row>
    <row r="91" spans="2:27" x14ac:dyDescent="0.25">
      <c r="B91" s="2"/>
      <c r="C91" s="2" t="s">
        <v>107</v>
      </c>
      <c r="E91" s="28"/>
      <c r="F91" s="27"/>
      <c r="G91" s="27"/>
      <c r="H91" s="27"/>
      <c r="I91" s="28"/>
      <c r="J91" s="27"/>
      <c r="K91" s="28"/>
      <c r="L91" s="27"/>
      <c r="M91" s="28"/>
      <c r="N91" s="27"/>
      <c r="O91" s="5"/>
      <c r="P91" s="22">
        <v>10000</v>
      </c>
      <c r="Q91" s="5"/>
      <c r="R91" s="14"/>
      <c r="S91" s="13"/>
      <c r="T91" s="13">
        <v>0</v>
      </c>
      <c r="U91" s="18"/>
      <c r="V91" s="22"/>
      <c r="W91" s="5"/>
      <c r="X91" s="30"/>
      <c r="Y91" s="16"/>
      <c r="Z91" s="30">
        <v>5000</v>
      </c>
      <c r="AA91" s="5"/>
    </row>
    <row r="92" spans="2:27" x14ac:dyDescent="0.25">
      <c r="E92" s="27"/>
      <c r="F92" s="27"/>
      <c r="G92" s="27"/>
      <c r="H92" s="27"/>
      <c r="I92" s="28"/>
      <c r="J92" s="27"/>
      <c r="K92" s="28"/>
      <c r="L92" s="27"/>
      <c r="M92" s="28" t="s">
        <v>108</v>
      </c>
      <c r="N92" s="27"/>
      <c r="O92" s="5"/>
      <c r="P92" s="22"/>
      <c r="Q92" s="5"/>
      <c r="R92" s="13"/>
      <c r="S92" s="13"/>
      <c r="T92" s="13"/>
      <c r="U92" s="18"/>
      <c r="V92" s="22"/>
      <c r="W92" s="5"/>
      <c r="X92" s="30"/>
      <c r="Y92" s="16"/>
      <c r="Z92" s="30"/>
      <c r="AA92" s="5"/>
    </row>
    <row r="93" spans="2:27" x14ac:dyDescent="0.25">
      <c r="B93" s="1">
        <v>245</v>
      </c>
      <c r="C93" s="1" t="s">
        <v>109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5"/>
      <c r="P93" s="22"/>
      <c r="Q93" s="5"/>
      <c r="R93" s="13"/>
      <c r="S93" s="13"/>
      <c r="T93" s="13"/>
      <c r="U93" s="18"/>
      <c r="V93" s="22"/>
      <c r="W93" s="5"/>
      <c r="X93" s="30"/>
      <c r="Y93" s="16"/>
      <c r="Z93" s="30"/>
      <c r="AA93" s="5"/>
    </row>
    <row r="94" spans="2:27" x14ac:dyDescent="0.25">
      <c r="B94" s="2">
        <v>4125</v>
      </c>
      <c r="C94" s="2" t="s">
        <v>110</v>
      </c>
      <c r="E94" s="28" t="s">
        <v>31</v>
      </c>
      <c r="F94" s="27"/>
      <c r="G94" s="27"/>
      <c r="H94" s="27"/>
      <c r="I94" s="28">
        <v>66</v>
      </c>
      <c r="J94" s="27"/>
      <c r="K94" s="28">
        <v>200</v>
      </c>
      <c r="L94" s="27"/>
      <c r="M94" s="28">
        <v>134</v>
      </c>
      <c r="N94" s="27"/>
      <c r="O94" s="5"/>
      <c r="P94" s="22"/>
      <c r="Q94" s="5"/>
      <c r="R94" s="14"/>
      <c r="S94" s="13"/>
      <c r="T94" s="13">
        <v>200</v>
      </c>
      <c r="U94" s="18"/>
      <c r="V94" s="22"/>
      <c r="W94" s="5"/>
      <c r="X94" s="30"/>
      <c r="Y94" s="16"/>
      <c r="Z94" s="30">
        <v>200</v>
      </c>
      <c r="AA94" s="5"/>
    </row>
    <row r="95" spans="2:27" x14ac:dyDescent="0.25">
      <c r="B95" s="2">
        <v>4145</v>
      </c>
      <c r="C95" s="2" t="s">
        <v>47</v>
      </c>
      <c r="E95" s="28" t="s">
        <v>31</v>
      </c>
      <c r="F95" s="27"/>
      <c r="G95" s="27"/>
      <c r="H95" s="27"/>
      <c r="I95" s="28">
        <v>741</v>
      </c>
      <c r="J95" s="27"/>
      <c r="K95" s="28">
        <v>700</v>
      </c>
      <c r="L95" s="27"/>
      <c r="M95" s="28" t="s">
        <v>111</v>
      </c>
      <c r="N95" s="27"/>
      <c r="O95" s="5"/>
      <c r="P95" s="22"/>
      <c r="Q95" s="5"/>
      <c r="R95" s="14"/>
      <c r="S95" s="13"/>
      <c r="T95" s="13">
        <v>1000</v>
      </c>
      <c r="U95" s="18"/>
      <c r="V95" s="22"/>
      <c r="W95" s="5"/>
      <c r="X95" s="30"/>
      <c r="Y95" s="16"/>
      <c r="Z95" s="30">
        <v>1000</v>
      </c>
      <c r="AA95" s="5"/>
    </row>
    <row r="96" spans="2:27" x14ac:dyDescent="0.25">
      <c r="B96" s="2">
        <v>4170</v>
      </c>
      <c r="C96" s="2" t="s">
        <v>112</v>
      </c>
      <c r="E96" s="28" t="s">
        <v>31</v>
      </c>
      <c r="F96" s="27"/>
      <c r="G96" s="27"/>
      <c r="H96" s="27"/>
      <c r="I96" s="28">
        <v>393</v>
      </c>
      <c r="J96" s="27"/>
      <c r="K96" s="28">
        <v>1000</v>
      </c>
      <c r="L96" s="27"/>
      <c r="M96" s="28">
        <v>607</v>
      </c>
      <c r="N96" s="27"/>
      <c r="O96" s="5"/>
      <c r="P96" s="22"/>
      <c r="Q96" s="5"/>
      <c r="R96" s="14"/>
      <c r="S96" s="13"/>
      <c r="T96" s="13">
        <v>1000</v>
      </c>
      <c r="U96" s="18"/>
      <c r="V96" s="22"/>
      <c r="W96" s="5"/>
      <c r="X96" s="30"/>
      <c r="Y96" s="16"/>
      <c r="Z96" s="30">
        <v>1000</v>
      </c>
      <c r="AA96" s="5"/>
    </row>
    <row r="97" spans="2:27" x14ac:dyDescent="0.25">
      <c r="B97" s="2">
        <v>4175</v>
      </c>
      <c r="C97" s="2" t="s">
        <v>113</v>
      </c>
      <c r="E97" s="28" t="s">
        <v>31</v>
      </c>
      <c r="F97" s="27"/>
      <c r="G97" s="27"/>
      <c r="H97" s="27"/>
      <c r="I97" s="28">
        <v>325</v>
      </c>
      <c r="J97" s="27"/>
      <c r="K97" s="28">
        <v>700</v>
      </c>
      <c r="L97" s="27"/>
      <c r="M97" s="28">
        <v>375</v>
      </c>
      <c r="N97" s="27"/>
      <c r="O97" s="5"/>
      <c r="P97" s="22"/>
      <c r="Q97" s="5"/>
      <c r="R97" s="14"/>
      <c r="S97" s="13"/>
      <c r="T97" s="13">
        <v>700</v>
      </c>
      <c r="U97" s="18"/>
      <c r="V97" s="22"/>
      <c r="W97" s="5"/>
      <c r="X97" s="30"/>
      <c r="Y97" s="16"/>
      <c r="Z97" s="30">
        <v>800</v>
      </c>
      <c r="AA97" s="5"/>
    </row>
    <row r="98" spans="2:27" x14ac:dyDescent="0.25">
      <c r="B98" s="2">
        <v>4215</v>
      </c>
      <c r="C98" s="2" t="s">
        <v>82</v>
      </c>
      <c r="E98" s="28" t="s">
        <v>31</v>
      </c>
      <c r="F98" s="27"/>
      <c r="G98" s="27"/>
      <c r="H98" s="27"/>
      <c r="I98" s="28">
        <v>180</v>
      </c>
      <c r="J98" s="27"/>
      <c r="K98" s="28">
        <v>350</v>
      </c>
      <c r="L98" s="27"/>
      <c r="M98" s="28">
        <v>170</v>
      </c>
      <c r="N98" s="27"/>
      <c r="O98" s="5"/>
      <c r="P98" s="22"/>
      <c r="Q98" s="5"/>
      <c r="R98" s="14"/>
      <c r="S98" s="13"/>
      <c r="T98" s="13">
        <v>400</v>
      </c>
      <c r="U98" s="18"/>
      <c r="V98" s="22"/>
      <c r="W98" s="5"/>
      <c r="X98" s="30"/>
      <c r="Y98" s="16"/>
      <c r="Z98" s="30">
        <v>400</v>
      </c>
      <c r="AA98" s="5"/>
    </row>
    <row r="99" spans="2:27" x14ac:dyDescent="0.25">
      <c r="B99" s="2">
        <v>4260</v>
      </c>
      <c r="C99" s="2" t="s">
        <v>114</v>
      </c>
      <c r="E99" s="28" t="s">
        <v>31</v>
      </c>
      <c r="F99" s="27"/>
      <c r="G99" s="27"/>
      <c r="H99" s="27"/>
      <c r="I99" s="28">
        <v>1740</v>
      </c>
      <c r="J99" s="27"/>
      <c r="K99" s="28">
        <v>1500</v>
      </c>
      <c r="L99" s="27"/>
      <c r="M99" s="28" t="s">
        <v>115</v>
      </c>
      <c r="N99" s="27"/>
      <c r="O99" s="5"/>
      <c r="P99" s="22"/>
      <c r="Q99" s="5"/>
      <c r="R99" s="14"/>
      <c r="S99" s="13"/>
      <c r="T99" s="13">
        <v>2000</v>
      </c>
      <c r="U99" s="18"/>
      <c r="V99" s="22"/>
      <c r="W99" s="5"/>
      <c r="X99" s="30"/>
      <c r="Y99" s="16"/>
      <c r="Z99" s="30">
        <v>2000</v>
      </c>
      <c r="AA99" s="5"/>
    </row>
    <row r="100" spans="2:27" x14ac:dyDescent="0.25">
      <c r="B100" s="2">
        <v>4264</v>
      </c>
      <c r="C100" s="2" t="s">
        <v>116</v>
      </c>
      <c r="E100" s="28" t="s">
        <v>31</v>
      </c>
      <c r="F100" s="27"/>
      <c r="G100" s="27"/>
      <c r="H100" s="27"/>
      <c r="I100" s="28">
        <v>1200</v>
      </c>
      <c r="J100" s="27"/>
      <c r="K100" s="28">
        <v>1440</v>
      </c>
      <c r="L100" s="27"/>
      <c r="M100" s="28">
        <v>240</v>
      </c>
      <c r="N100" s="27"/>
      <c r="O100" s="5"/>
      <c r="P100" s="22"/>
      <c r="Q100" s="5"/>
      <c r="R100" s="14"/>
      <c r="S100" s="13"/>
      <c r="T100" s="13">
        <v>1400</v>
      </c>
      <c r="U100" s="18"/>
      <c r="V100" s="22"/>
      <c r="W100" s="5"/>
      <c r="X100" s="30"/>
      <c r="Y100" s="16"/>
      <c r="Z100" s="30">
        <v>1500</v>
      </c>
      <c r="AA100" s="5"/>
    </row>
    <row r="101" spans="2:27" x14ac:dyDescent="0.25">
      <c r="B101" s="2">
        <v>4265</v>
      </c>
      <c r="C101" s="2" t="s">
        <v>117</v>
      </c>
      <c r="E101" s="28" t="s">
        <v>31</v>
      </c>
      <c r="F101" s="27"/>
      <c r="G101" s="27"/>
      <c r="H101" s="27"/>
      <c r="I101" s="28">
        <v>471</v>
      </c>
      <c r="J101" s="27"/>
      <c r="K101" s="28">
        <v>1000</v>
      </c>
      <c r="L101" s="27"/>
      <c r="M101" s="28">
        <v>529</v>
      </c>
      <c r="N101" s="27"/>
      <c r="O101" s="5"/>
      <c r="P101" s="22"/>
      <c r="Q101" s="5"/>
      <c r="R101" s="14"/>
      <c r="S101" s="13"/>
      <c r="T101" s="13">
        <v>1000</v>
      </c>
      <c r="U101" s="18"/>
      <c r="V101" s="22"/>
      <c r="W101" s="5"/>
      <c r="X101" s="30"/>
      <c r="Y101" s="16"/>
      <c r="Z101" s="30">
        <v>1000</v>
      </c>
      <c r="AA101" s="5"/>
    </row>
    <row r="102" spans="2:27" x14ac:dyDescent="0.25">
      <c r="B102" s="2"/>
      <c r="C102" s="2" t="s">
        <v>118</v>
      </c>
      <c r="E102" s="28"/>
      <c r="F102" s="27"/>
      <c r="G102" s="27"/>
      <c r="H102" s="27"/>
      <c r="I102" s="28"/>
      <c r="J102" s="27"/>
      <c r="K102" s="28"/>
      <c r="L102" s="27"/>
      <c r="M102" s="28"/>
      <c r="N102" s="27"/>
      <c r="O102" s="5"/>
      <c r="P102" s="22"/>
      <c r="Q102" s="5"/>
      <c r="R102" s="14"/>
      <c r="S102" s="13"/>
      <c r="T102" s="13">
        <v>0</v>
      </c>
      <c r="U102" s="18"/>
      <c r="V102" s="22"/>
      <c r="W102" s="5"/>
      <c r="X102" s="30"/>
      <c r="Y102" s="16"/>
      <c r="Z102" s="30">
        <v>6000</v>
      </c>
      <c r="AA102" s="5"/>
    </row>
    <row r="103" spans="2:27" x14ac:dyDescent="0.25">
      <c r="B103" s="2"/>
      <c r="C103" s="2"/>
      <c r="E103" s="28"/>
      <c r="F103" s="27"/>
      <c r="G103" s="27"/>
      <c r="H103" s="27"/>
      <c r="I103" s="28"/>
      <c r="J103" s="27"/>
      <c r="K103" s="28"/>
      <c r="L103" s="27"/>
      <c r="M103" s="28"/>
      <c r="N103" s="27"/>
      <c r="O103" s="5"/>
      <c r="P103" s="22"/>
      <c r="Q103" s="5"/>
      <c r="R103" s="14"/>
      <c r="S103" s="13"/>
      <c r="T103" s="13"/>
      <c r="U103" s="18"/>
      <c r="V103" s="22"/>
      <c r="W103" s="5"/>
      <c r="X103" s="30"/>
      <c r="Y103" s="16"/>
      <c r="Z103" s="30"/>
      <c r="AA103" s="5"/>
    </row>
    <row r="104" spans="2:27" x14ac:dyDescent="0.25">
      <c r="B104" s="2"/>
      <c r="C104" s="2"/>
      <c r="E104" s="28"/>
      <c r="F104" s="27"/>
      <c r="G104" s="27"/>
      <c r="H104" s="27"/>
      <c r="I104" s="28"/>
      <c r="J104" s="27"/>
      <c r="K104" s="28"/>
      <c r="L104" s="27"/>
      <c r="M104" s="28"/>
      <c r="N104" s="27"/>
      <c r="O104" s="5"/>
      <c r="P104" s="22"/>
      <c r="Q104" s="5"/>
      <c r="R104" s="14"/>
      <c r="S104" s="13"/>
      <c r="T104" s="13"/>
      <c r="U104" s="18"/>
      <c r="V104" s="22"/>
      <c r="W104" s="5"/>
      <c r="X104" s="30"/>
      <c r="Y104" s="16"/>
      <c r="Z104" s="30"/>
      <c r="AA104" s="5"/>
    </row>
    <row r="105" spans="2:27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5"/>
      <c r="P105" s="22"/>
      <c r="Q105" s="5"/>
      <c r="R105" s="13"/>
      <c r="S105" s="13"/>
      <c r="T105" s="13"/>
      <c r="U105" s="18"/>
      <c r="V105" s="22"/>
      <c r="W105" s="5"/>
      <c r="X105" s="30"/>
      <c r="Y105" s="16"/>
      <c r="Z105" s="30"/>
      <c r="AA105" s="5"/>
    </row>
    <row r="106" spans="2:27" x14ac:dyDescent="0.25">
      <c r="B106" s="1">
        <v>250</v>
      </c>
      <c r="C106" s="1" t="s">
        <v>119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5"/>
      <c r="P106" s="22"/>
      <c r="Q106" s="5"/>
      <c r="R106" s="13"/>
      <c r="S106" s="13"/>
      <c r="T106" s="13"/>
      <c r="U106" s="18"/>
      <c r="V106" s="22"/>
      <c r="W106" s="5"/>
      <c r="X106" s="30"/>
      <c r="Y106" s="16"/>
      <c r="Z106" s="30"/>
      <c r="AA106" s="5"/>
    </row>
    <row r="107" spans="2:27" x14ac:dyDescent="0.25">
      <c r="B107" s="2">
        <v>4492</v>
      </c>
      <c r="C107" s="2" t="s">
        <v>120</v>
      </c>
      <c r="E107" s="27"/>
      <c r="F107" s="27"/>
      <c r="G107" s="27"/>
      <c r="H107" s="27"/>
      <c r="I107" s="28">
        <v>6000</v>
      </c>
      <c r="J107" s="27"/>
      <c r="K107" s="28">
        <v>6000</v>
      </c>
      <c r="L107" s="27"/>
      <c r="M107" s="28">
        <v>6000</v>
      </c>
      <c r="N107" s="27"/>
      <c r="O107" s="5"/>
      <c r="P107" s="22"/>
      <c r="Q107" s="5"/>
      <c r="R107" s="14"/>
      <c r="S107" s="13"/>
      <c r="T107" s="13">
        <v>6000</v>
      </c>
      <c r="U107" s="18"/>
      <c r="V107" s="22"/>
      <c r="W107" s="5"/>
      <c r="X107" s="30"/>
      <c r="Y107" s="16"/>
      <c r="Z107" s="30">
        <v>6000</v>
      </c>
      <c r="AA107" s="5"/>
    </row>
    <row r="108" spans="2:27" x14ac:dyDescent="0.25">
      <c r="B108" s="2">
        <v>4494</v>
      </c>
      <c r="C108" s="2" t="s">
        <v>121</v>
      </c>
      <c r="E108" s="27"/>
      <c r="F108" s="27"/>
      <c r="G108" s="27"/>
      <c r="H108" s="27"/>
      <c r="I108" s="28">
        <v>5000</v>
      </c>
      <c r="J108" s="27"/>
      <c r="K108" s="28">
        <v>5000</v>
      </c>
      <c r="L108" s="27"/>
      <c r="M108" s="28">
        <v>5000</v>
      </c>
      <c r="N108" s="27"/>
      <c r="O108" s="5"/>
      <c r="P108" s="22"/>
      <c r="Q108" s="5"/>
      <c r="R108" s="14"/>
      <c r="S108" s="13"/>
      <c r="T108" s="13">
        <v>5000</v>
      </c>
      <c r="U108" s="18"/>
      <c r="V108" s="22"/>
      <c r="W108" s="5"/>
      <c r="X108" s="30"/>
      <c r="Y108" s="16"/>
      <c r="Z108" s="30">
        <v>5000</v>
      </c>
      <c r="AA108" s="5"/>
    </row>
    <row r="109" spans="2:27" x14ac:dyDescent="0.25">
      <c r="B109" s="2">
        <v>4495</v>
      </c>
      <c r="C109" s="2" t="s">
        <v>122</v>
      </c>
      <c r="E109" s="27"/>
      <c r="F109" s="27"/>
      <c r="G109" s="27"/>
      <c r="H109" s="27"/>
      <c r="I109" s="28">
        <v>5000</v>
      </c>
      <c r="J109" s="27"/>
      <c r="K109" s="28">
        <v>5000</v>
      </c>
      <c r="L109" s="27"/>
      <c r="M109" s="28">
        <v>4950</v>
      </c>
      <c r="N109" s="27"/>
      <c r="O109" s="5"/>
      <c r="P109" s="22"/>
      <c r="Q109" s="5"/>
      <c r="R109" s="14"/>
      <c r="S109" s="13"/>
      <c r="T109" s="13">
        <v>5000</v>
      </c>
      <c r="U109" s="18"/>
      <c r="V109" s="22"/>
      <c r="W109" s="5"/>
      <c r="X109" s="30"/>
      <c r="Y109" s="16"/>
      <c r="Z109" s="30">
        <v>5000</v>
      </c>
      <c r="AA109" s="5"/>
    </row>
    <row r="110" spans="2:27" x14ac:dyDescent="0.25">
      <c r="B110" s="2">
        <v>4496</v>
      </c>
      <c r="C110" s="2" t="s">
        <v>123</v>
      </c>
      <c r="E110" s="27"/>
      <c r="F110" s="27"/>
      <c r="G110" s="27"/>
      <c r="H110" s="27"/>
      <c r="I110" s="28">
        <v>3000</v>
      </c>
      <c r="J110" s="27"/>
      <c r="K110" s="28">
        <v>3000</v>
      </c>
      <c r="L110" s="27"/>
      <c r="M110" s="28">
        <v>3000</v>
      </c>
      <c r="N110" s="27"/>
      <c r="O110" s="5"/>
      <c r="P110" s="22"/>
      <c r="Q110" s="5"/>
      <c r="R110" s="14"/>
      <c r="S110" s="13"/>
      <c r="T110" s="13">
        <v>3000</v>
      </c>
      <c r="U110" s="18"/>
      <c r="V110" s="22"/>
      <c r="W110" s="5"/>
      <c r="X110" s="30"/>
      <c r="Y110" s="16"/>
      <c r="Z110" s="30">
        <v>3000</v>
      </c>
      <c r="AA110" s="5"/>
    </row>
    <row r="111" spans="2:27" x14ac:dyDescent="0.25">
      <c r="B111" s="2">
        <v>4500</v>
      </c>
      <c r="C111" s="2" t="s">
        <v>119</v>
      </c>
      <c r="E111" s="27"/>
      <c r="F111" s="27"/>
      <c r="G111" s="27"/>
      <c r="H111" s="27"/>
      <c r="I111" s="28">
        <v>26000</v>
      </c>
      <c r="J111" s="27"/>
      <c r="K111" s="28">
        <v>26000</v>
      </c>
      <c r="L111" s="27"/>
      <c r="M111" s="28">
        <v>6800</v>
      </c>
      <c r="N111" s="27"/>
      <c r="O111" s="5"/>
      <c r="P111" s="22"/>
      <c r="Q111" s="5"/>
      <c r="R111" s="14"/>
      <c r="S111" s="13"/>
      <c r="T111" s="13">
        <v>26000</v>
      </c>
      <c r="U111" s="18"/>
      <c r="V111" s="22"/>
      <c r="W111" s="5"/>
      <c r="X111" s="30"/>
      <c r="Y111" s="16"/>
      <c r="Z111" s="30">
        <v>26000</v>
      </c>
      <c r="AA111" s="5"/>
    </row>
    <row r="112" spans="2:27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5"/>
      <c r="P112" s="22"/>
      <c r="Q112" s="5"/>
      <c r="R112" s="13"/>
      <c r="S112" s="13"/>
      <c r="T112" s="13"/>
      <c r="U112" s="18"/>
      <c r="V112" s="22"/>
      <c r="W112" s="5"/>
      <c r="X112" s="30"/>
      <c r="Y112" s="16"/>
      <c r="Z112" s="30"/>
      <c r="AA112" s="5"/>
    </row>
    <row r="113" spans="2:27" x14ac:dyDescent="0.25">
      <c r="B113" s="1">
        <v>255</v>
      </c>
      <c r="C113" s="1" t="s">
        <v>124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5"/>
      <c r="P113" s="22"/>
      <c r="Q113" s="5"/>
      <c r="R113" s="13"/>
      <c r="S113" s="13"/>
      <c r="T113" s="13"/>
      <c r="U113" s="18"/>
      <c r="V113" s="22"/>
      <c r="W113" s="5"/>
      <c r="X113" s="30"/>
      <c r="Y113" s="16"/>
      <c r="Z113" s="30"/>
      <c r="AA113" s="5"/>
    </row>
    <row r="114" spans="2:27" x14ac:dyDescent="0.25">
      <c r="B114" s="2">
        <v>1710</v>
      </c>
      <c r="C114" s="2" t="s">
        <v>125</v>
      </c>
      <c r="E114" s="28">
        <v>4403</v>
      </c>
      <c r="F114" s="27"/>
      <c r="G114" s="28">
        <v>12000</v>
      </c>
      <c r="H114" s="27"/>
      <c r="I114" s="27"/>
      <c r="J114" s="27"/>
      <c r="K114" s="27"/>
      <c r="L114" s="27"/>
      <c r="M114" s="28">
        <v>7598</v>
      </c>
      <c r="N114" s="27"/>
      <c r="O114" s="5"/>
      <c r="P114" s="22"/>
      <c r="Q114" s="5"/>
      <c r="R114" s="13">
        <v>6000</v>
      </c>
      <c r="S114" s="13"/>
      <c r="T114" s="13"/>
      <c r="U114" s="18"/>
      <c r="V114" s="22"/>
      <c r="W114" s="5"/>
      <c r="X114" s="30">
        <v>6000</v>
      </c>
      <c r="Y114" s="16"/>
      <c r="Z114" s="30"/>
      <c r="AA114" s="5"/>
    </row>
    <row r="115" spans="2:27" x14ac:dyDescent="0.25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5"/>
      <c r="P115" s="22"/>
      <c r="Q115" s="5"/>
      <c r="R115" s="13"/>
      <c r="S115" s="13"/>
      <c r="T115" s="13"/>
      <c r="U115" s="18"/>
      <c r="V115" s="22"/>
      <c r="W115" s="5"/>
      <c r="X115" s="30"/>
      <c r="Y115" s="16"/>
      <c r="Z115" s="30"/>
      <c r="AA115" s="5"/>
    </row>
    <row r="116" spans="2:27" x14ac:dyDescent="0.25">
      <c r="B116" s="2">
        <v>4670</v>
      </c>
      <c r="C116" s="2" t="s">
        <v>126</v>
      </c>
      <c r="E116" s="28" t="s">
        <v>31</v>
      </c>
      <c r="F116" s="27"/>
      <c r="G116" s="27"/>
      <c r="H116" s="27"/>
      <c r="I116" s="28">
        <v>0</v>
      </c>
      <c r="J116" s="27"/>
      <c r="K116" s="28">
        <v>500</v>
      </c>
      <c r="L116" s="27"/>
      <c r="M116" s="28">
        <v>500</v>
      </c>
      <c r="N116" s="27"/>
      <c r="O116" s="5"/>
      <c r="P116" s="22"/>
      <c r="Q116" s="5"/>
      <c r="R116" s="14"/>
      <c r="S116" s="13"/>
      <c r="T116" s="13">
        <v>500</v>
      </c>
      <c r="U116" s="18"/>
      <c r="V116" s="22"/>
      <c r="W116" s="5"/>
      <c r="X116" s="30"/>
      <c r="Y116" s="16"/>
      <c r="Z116" s="30">
        <v>500</v>
      </c>
      <c r="AA116" s="5"/>
    </row>
    <row r="117" spans="2:27" ht="30" x14ac:dyDescent="0.25">
      <c r="B117" s="2">
        <v>4804</v>
      </c>
      <c r="C117" s="4" t="s">
        <v>127</v>
      </c>
      <c r="E117" s="28" t="s">
        <v>31</v>
      </c>
      <c r="F117" s="27"/>
      <c r="G117" s="27"/>
      <c r="H117" s="27"/>
      <c r="I117" s="28">
        <v>1939</v>
      </c>
      <c r="J117" s="27"/>
      <c r="K117" s="28">
        <v>5000</v>
      </c>
      <c r="L117" s="27"/>
      <c r="M117" s="28">
        <v>3061</v>
      </c>
      <c r="N117" s="27"/>
      <c r="O117" s="5"/>
      <c r="P117" s="22"/>
      <c r="Q117" s="5"/>
      <c r="R117" s="14"/>
      <c r="S117" s="13"/>
      <c r="T117" s="13">
        <v>1000</v>
      </c>
      <c r="U117" s="18"/>
      <c r="V117" s="22"/>
      <c r="W117" s="5"/>
      <c r="X117" s="30"/>
      <c r="Y117" s="16"/>
      <c r="Z117" s="30"/>
      <c r="AA117" s="5"/>
    </row>
    <row r="118" spans="2:27" x14ac:dyDescent="0.25">
      <c r="B118" s="2">
        <v>4805</v>
      </c>
      <c r="C118" s="2" t="s">
        <v>128</v>
      </c>
      <c r="E118" s="28" t="s">
        <v>31</v>
      </c>
      <c r="F118" s="27"/>
      <c r="G118" s="27"/>
      <c r="H118" s="27"/>
      <c r="I118" s="28">
        <v>660</v>
      </c>
      <c r="J118" s="27"/>
      <c r="K118" s="28">
        <v>0</v>
      </c>
      <c r="L118" s="27"/>
      <c r="M118" s="28" t="s">
        <v>129</v>
      </c>
      <c r="N118" s="27"/>
      <c r="O118" s="5"/>
      <c r="P118" s="22"/>
      <c r="Q118" s="5"/>
      <c r="R118" s="14"/>
      <c r="S118" s="13"/>
      <c r="T118" s="13">
        <v>30000</v>
      </c>
      <c r="U118" s="18"/>
      <c r="V118" s="22"/>
      <c r="W118" s="5"/>
      <c r="X118" s="30"/>
      <c r="Y118" s="16"/>
      <c r="Z118" s="30">
        <v>40000</v>
      </c>
      <c r="AA118" s="5"/>
    </row>
    <row r="119" spans="2:27" x14ac:dyDescent="0.25">
      <c r="B119" s="2">
        <v>4806</v>
      </c>
      <c r="C119" s="2" t="s">
        <v>130</v>
      </c>
      <c r="E119" s="28" t="s">
        <v>31</v>
      </c>
      <c r="F119" s="27"/>
      <c r="G119" s="27"/>
      <c r="H119" s="27"/>
      <c r="I119" s="28">
        <v>15000</v>
      </c>
      <c r="J119" s="27"/>
      <c r="K119" s="28">
        <v>30000</v>
      </c>
      <c r="L119" s="27"/>
      <c r="M119" s="28">
        <v>15000</v>
      </c>
      <c r="N119" s="27"/>
      <c r="O119" s="5"/>
      <c r="P119" s="22"/>
      <c r="Q119" s="5"/>
      <c r="R119" s="14"/>
      <c r="S119" s="13"/>
      <c r="T119" s="13">
        <v>0</v>
      </c>
      <c r="U119" s="18"/>
      <c r="V119" s="22"/>
      <c r="W119" s="5"/>
      <c r="X119" s="30"/>
      <c r="Y119" s="16"/>
      <c r="Z119" s="30">
        <v>0</v>
      </c>
      <c r="AA119" s="5"/>
    </row>
    <row r="120" spans="2:27" ht="30" x14ac:dyDescent="0.25">
      <c r="B120" s="2">
        <v>4807</v>
      </c>
      <c r="C120" s="4" t="s">
        <v>131</v>
      </c>
      <c r="E120" s="28" t="s">
        <v>31</v>
      </c>
      <c r="F120" s="27"/>
      <c r="G120" s="27"/>
      <c r="H120" s="27"/>
      <c r="I120" s="28">
        <v>2560</v>
      </c>
      <c r="J120" s="27"/>
      <c r="K120" s="28">
        <v>0</v>
      </c>
      <c r="L120" s="27"/>
      <c r="M120" s="28" t="s">
        <v>132</v>
      </c>
      <c r="N120" s="27"/>
      <c r="O120" s="5"/>
      <c r="P120" s="22">
        <v>2680</v>
      </c>
      <c r="Q120" s="5"/>
      <c r="R120" s="14"/>
      <c r="S120" s="13"/>
      <c r="T120" s="13">
        <v>1000</v>
      </c>
      <c r="U120" s="18"/>
      <c r="V120" s="22"/>
      <c r="W120" s="5"/>
      <c r="X120" s="30"/>
      <c r="Y120" s="16"/>
      <c r="Z120" s="30"/>
      <c r="AA120" s="5"/>
    </row>
    <row r="121" spans="2:27" x14ac:dyDescent="0.25">
      <c r="B121" s="2">
        <v>4906</v>
      </c>
      <c r="C121" s="2" t="s">
        <v>133</v>
      </c>
      <c r="E121" s="28" t="s">
        <v>31</v>
      </c>
      <c r="F121" s="27"/>
      <c r="G121" s="27"/>
      <c r="H121" s="27"/>
      <c r="I121" s="28" t="s">
        <v>134</v>
      </c>
      <c r="J121" s="27"/>
      <c r="K121" s="28">
        <v>12000</v>
      </c>
      <c r="L121" s="27"/>
      <c r="M121" s="28">
        <v>12037</v>
      </c>
      <c r="N121" s="27"/>
      <c r="O121" s="5"/>
      <c r="P121" s="22"/>
      <c r="Q121" s="5"/>
      <c r="R121" s="14"/>
      <c r="S121" s="13"/>
      <c r="T121" s="13">
        <v>0</v>
      </c>
      <c r="U121" s="18"/>
      <c r="V121" s="22"/>
      <c r="W121" s="5"/>
      <c r="X121" s="30"/>
      <c r="Y121" s="16"/>
      <c r="Z121" s="30">
        <v>6000</v>
      </c>
      <c r="AA121" s="5"/>
    </row>
    <row r="122" spans="2:27" x14ac:dyDescent="0.25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5"/>
      <c r="P122" s="22"/>
      <c r="Q122" s="5"/>
      <c r="R122" s="13"/>
      <c r="S122" s="13"/>
      <c r="T122" s="13"/>
      <c r="U122" s="18"/>
      <c r="V122" s="22"/>
      <c r="W122" s="5"/>
      <c r="X122" s="30"/>
      <c r="Y122" s="16"/>
      <c r="Z122" s="30"/>
      <c r="AA122" s="5"/>
    </row>
    <row r="123" spans="2:27" x14ac:dyDescent="0.25">
      <c r="B123" s="1">
        <v>256</v>
      </c>
      <c r="C123" s="1" t="s">
        <v>135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5"/>
      <c r="P123" s="22"/>
      <c r="Q123" s="5"/>
      <c r="R123" s="13"/>
      <c r="S123" s="13"/>
      <c r="T123" s="13"/>
      <c r="U123" s="18"/>
      <c r="V123" s="22"/>
      <c r="W123" s="5"/>
      <c r="X123" s="30"/>
      <c r="Y123" s="16"/>
      <c r="Z123" s="30"/>
      <c r="AA123" s="5"/>
    </row>
    <row r="124" spans="2:27" x14ac:dyDescent="0.25">
      <c r="B124" s="2">
        <v>1320</v>
      </c>
      <c r="C124" s="2" t="s">
        <v>136</v>
      </c>
      <c r="E124" s="28">
        <v>729</v>
      </c>
      <c r="F124" s="27"/>
      <c r="G124" s="28">
        <v>0</v>
      </c>
      <c r="H124" s="27"/>
      <c r="I124" s="27"/>
      <c r="J124" s="27"/>
      <c r="K124" s="27"/>
      <c r="L124" s="27"/>
      <c r="M124" s="28" t="s">
        <v>137</v>
      </c>
      <c r="N124" s="27"/>
      <c r="O124" s="5"/>
      <c r="P124" s="22"/>
      <c r="Q124" s="5"/>
      <c r="R124" s="13">
        <v>4000</v>
      </c>
      <c r="S124" s="13"/>
      <c r="T124" s="13"/>
      <c r="U124" s="18"/>
      <c r="V124" s="22"/>
      <c r="W124" s="5"/>
      <c r="X124" s="30">
        <v>5000</v>
      </c>
      <c r="Y124" s="16"/>
      <c r="Z124" s="30"/>
      <c r="AA124" s="5"/>
    </row>
    <row r="125" spans="2:27" x14ac:dyDescent="0.25">
      <c r="B125" s="2">
        <v>1330</v>
      </c>
      <c r="C125" s="2" t="s">
        <v>138</v>
      </c>
      <c r="E125" s="28">
        <v>1113</v>
      </c>
      <c r="F125" s="27"/>
      <c r="G125" s="28">
        <v>0</v>
      </c>
      <c r="H125" s="27"/>
      <c r="I125" s="27"/>
      <c r="J125" s="27"/>
      <c r="K125" s="27"/>
      <c r="L125" s="27"/>
      <c r="M125" s="28" t="s">
        <v>139</v>
      </c>
      <c r="N125" s="27"/>
      <c r="O125" s="5"/>
      <c r="P125" s="22"/>
      <c r="Q125" s="5"/>
      <c r="R125" s="13">
        <v>2000</v>
      </c>
      <c r="S125" s="13"/>
      <c r="T125" s="13"/>
      <c r="U125" s="18"/>
      <c r="V125" s="22"/>
      <c r="W125" s="5"/>
      <c r="X125" s="30">
        <v>3000</v>
      </c>
      <c r="Y125" s="16"/>
      <c r="Z125" s="30"/>
      <c r="AA125" s="5"/>
    </row>
    <row r="126" spans="2:27" x14ac:dyDescent="0.25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5"/>
      <c r="P126" s="22"/>
      <c r="Q126" s="5"/>
      <c r="R126" s="13"/>
      <c r="S126" s="13"/>
      <c r="T126" s="13"/>
      <c r="U126" s="18"/>
      <c r="V126" s="22"/>
      <c r="W126" s="5"/>
      <c r="X126" s="30"/>
      <c r="Y126" s="16"/>
      <c r="Z126" s="30"/>
      <c r="AA126" s="5"/>
    </row>
    <row r="127" spans="2:27" x14ac:dyDescent="0.25">
      <c r="B127" s="2">
        <v>4175</v>
      </c>
      <c r="C127" s="2" t="s">
        <v>113</v>
      </c>
      <c r="E127" s="28" t="s">
        <v>31</v>
      </c>
      <c r="F127" s="27"/>
      <c r="G127" s="27"/>
      <c r="H127" s="27"/>
      <c r="I127" s="28">
        <v>1584</v>
      </c>
      <c r="J127" s="27"/>
      <c r="K127" s="28">
        <v>0</v>
      </c>
      <c r="L127" s="27"/>
      <c r="M127" s="28" t="s">
        <v>140</v>
      </c>
      <c r="N127" s="27"/>
      <c r="O127" s="5"/>
      <c r="P127" s="22"/>
      <c r="Q127" s="5"/>
      <c r="R127" s="14"/>
      <c r="S127" s="13"/>
      <c r="T127" s="13">
        <v>3000</v>
      </c>
      <c r="U127" s="18"/>
      <c r="V127" s="22"/>
      <c r="W127" s="5"/>
      <c r="X127" s="30"/>
      <c r="Y127" s="16"/>
      <c r="Z127" s="30">
        <v>3500</v>
      </c>
      <c r="AA127" s="5"/>
    </row>
    <row r="128" spans="2:27" x14ac:dyDescent="0.25">
      <c r="B128" s="2"/>
      <c r="C128" s="2" t="s">
        <v>141</v>
      </c>
      <c r="E128" s="28"/>
      <c r="F128" s="27"/>
      <c r="G128" s="27"/>
      <c r="H128" s="27"/>
      <c r="I128" s="28"/>
      <c r="J128" s="27"/>
      <c r="K128" s="28"/>
      <c r="L128" s="27"/>
      <c r="M128" s="28"/>
      <c r="N128" s="27"/>
      <c r="O128" s="5"/>
      <c r="P128" s="22"/>
      <c r="Q128" s="5"/>
      <c r="R128" s="14"/>
      <c r="S128" s="13"/>
      <c r="T128" s="13">
        <v>5000</v>
      </c>
      <c r="U128" s="18"/>
      <c r="V128" s="22"/>
      <c r="W128" s="5"/>
      <c r="X128" s="30"/>
      <c r="Y128" s="16"/>
      <c r="Z128" s="30">
        <v>5500</v>
      </c>
      <c r="AA128" s="5"/>
    </row>
    <row r="129" spans="2:27" x14ac:dyDescent="0.25">
      <c r="B129" s="2">
        <v>4176</v>
      </c>
      <c r="C129" s="2" t="s">
        <v>142</v>
      </c>
      <c r="E129" s="28" t="s">
        <v>31</v>
      </c>
      <c r="F129" s="27"/>
      <c r="G129" s="27"/>
      <c r="H129" s="27"/>
      <c r="I129" s="28">
        <v>2349</v>
      </c>
      <c r="J129" s="27"/>
      <c r="K129" s="28">
        <v>5000</v>
      </c>
      <c r="L129" s="27"/>
      <c r="M129" s="28">
        <v>2651</v>
      </c>
      <c r="N129" s="27"/>
      <c r="O129" s="5"/>
      <c r="P129" s="22">
        <v>30490</v>
      </c>
      <c r="Q129" s="5"/>
      <c r="R129" s="14"/>
      <c r="S129" s="13"/>
      <c r="T129" s="13"/>
      <c r="U129" s="18"/>
      <c r="V129" s="22"/>
      <c r="W129" s="5"/>
      <c r="X129" s="30"/>
      <c r="Y129" s="16"/>
      <c r="Z129" s="30"/>
      <c r="AA129" s="5"/>
    </row>
    <row r="130" spans="2:27" x14ac:dyDescent="0.25">
      <c r="B130" s="2">
        <v>4303</v>
      </c>
      <c r="C130" s="2" t="s">
        <v>143</v>
      </c>
      <c r="E130" s="28" t="s">
        <v>31</v>
      </c>
      <c r="F130" s="27"/>
      <c r="G130" s="27"/>
      <c r="H130" s="27"/>
      <c r="I130" s="28">
        <v>952</v>
      </c>
      <c r="J130" s="27"/>
      <c r="K130" s="28">
        <v>0</v>
      </c>
      <c r="L130" s="27"/>
      <c r="M130" s="28" t="s">
        <v>144</v>
      </c>
      <c r="N130" s="27"/>
      <c r="O130" s="5"/>
      <c r="P130" s="22"/>
      <c r="Q130" s="5"/>
      <c r="R130" s="14"/>
      <c r="S130" s="13"/>
      <c r="T130" s="13">
        <v>0</v>
      </c>
      <c r="U130" s="18"/>
      <c r="V130" s="22"/>
      <c r="W130" s="5"/>
      <c r="X130" s="30"/>
      <c r="Y130" s="16"/>
      <c r="Z130" s="30"/>
      <c r="AA130" s="5"/>
    </row>
    <row r="131" spans="2:27" x14ac:dyDescent="0.25">
      <c r="B131" s="2">
        <v>4305</v>
      </c>
      <c r="C131" s="2" t="s">
        <v>84</v>
      </c>
      <c r="E131" s="28" t="s">
        <v>31</v>
      </c>
      <c r="F131" s="27"/>
      <c r="G131" s="27"/>
      <c r="H131" s="27"/>
      <c r="I131" s="28">
        <v>314</v>
      </c>
      <c r="J131" s="27"/>
      <c r="K131" s="28">
        <v>0</v>
      </c>
      <c r="L131" s="27"/>
      <c r="M131" s="28" t="s">
        <v>145</v>
      </c>
      <c r="N131" s="27"/>
      <c r="O131" s="5"/>
      <c r="P131" s="22"/>
      <c r="Q131" s="5"/>
      <c r="R131" s="14"/>
      <c r="S131" s="13"/>
      <c r="T131" s="13">
        <v>1000</v>
      </c>
      <c r="U131" s="18"/>
      <c r="V131" s="22"/>
      <c r="W131" s="5"/>
      <c r="X131" s="30"/>
      <c r="Y131" s="16"/>
      <c r="Z131" s="30">
        <v>2000</v>
      </c>
      <c r="AA131" s="5"/>
    </row>
    <row r="132" spans="2:27" x14ac:dyDescent="0.25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5"/>
      <c r="P132" s="22"/>
      <c r="Q132" s="5"/>
      <c r="R132" s="13"/>
      <c r="S132" s="13"/>
      <c r="T132" s="13"/>
      <c r="U132" s="18"/>
      <c r="V132" s="22"/>
      <c r="W132" s="5"/>
      <c r="X132" s="30"/>
      <c r="Y132" s="16"/>
      <c r="Z132" s="30"/>
      <c r="AA132" s="5"/>
    </row>
    <row r="133" spans="2:27" x14ac:dyDescent="0.25">
      <c r="B133" s="1">
        <v>260</v>
      </c>
      <c r="C133" s="1" t="s">
        <v>146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5"/>
      <c r="P133" s="22"/>
      <c r="Q133" s="5"/>
      <c r="R133" s="13"/>
      <c r="S133" s="13"/>
      <c r="T133" s="13"/>
      <c r="U133" s="18"/>
      <c r="V133" s="22"/>
      <c r="W133" s="5"/>
      <c r="X133" s="30"/>
      <c r="Y133" s="16"/>
      <c r="Z133" s="30"/>
      <c r="AA133" s="5"/>
    </row>
    <row r="134" spans="2:27" x14ac:dyDescent="0.25">
      <c r="B134" s="2">
        <v>1900</v>
      </c>
      <c r="C134" s="2" t="s">
        <v>147</v>
      </c>
      <c r="E134" s="28">
        <v>0</v>
      </c>
      <c r="F134" s="27"/>
      <c r="G134" s="28">
        <v>1000</v>
      </c>
      <c r="H134" s="27"/>
      <c r="I134" s="27"/>
      <c r="J134" s="27"/>
      <c r="K134" s="27"/>
      <c r="L134" s="27"/>
      <c r="M134" s="28">
        <v>1000</v>
      </c>
      <c r="N134" s="27"/>
      <c r="O134" s="5"/>
      <c r="P134" s="22"/>
      <c r="Q134" s="5"/>
      <c r="R134" s="13"/>
      <c r="S134" s="13"/>
      <c r="T134" s="13"/>
      <c r="U134" s="18"/>
      <c r="V134" s="22"/>
      <c r="W134" s="5"/>
      <c r="X134" s="30"/>
      <c r="Y134" s="16"/>
      <c r="Z134" s="30"/>
      <c r="AA134" s="5"/>
    </row>
    <row r="135" spans="2:27" x14ac:dyDescent="0.25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5"/>
      <c r="P135" s="22"/>
      <c r="Q135" s="5"/>
      <c r="R135" s="13"/>
      <c r="S135" s="13"/>
      <c r="T135" s="13"/>
      <c r="U135" s="18"/>
      <c r="V135" s="22"/>
      <c r="W135" s="5"/>
      <c r="X135" s="30"/>
      <c r="Y135" s="16"/>
      <c r="Z135" s="30"/>
      <c r="AA135" s="5"/>
    </row>
    <row r="136" spans="2:27" ht="30" x14ac:dyDescent="0.25">
      <c r="B136" s="2">
        <v>4600</v>
      </c>
      <c r="C136" s="4" t="s">
        <v>148</v>
      </c>
      <c r="E136" s="28" t="s">
        <v>31</v>
      </c>
      <c r="F136" s="27"/>
      <c r="G136" s="27"/>
      <c r="H136" s="27"/>
      <c r="I136" s="28">
        <v>180</v>
      </c>
      <c r="J136" s="27"/>
      <c r="K136" s="28">
        <v>0</v>
      </c>
      <c r="L136" s="27"/>
      <c r="M136" s="28" t="s">
        <v>149</v>
      </c>
      <c r="N136" s="27"/>
      <c r="O136" s="5"/>
      <c r="P136" s="22">
        <v>6900</v>
      </c>
      <c r="Q136" s="5"/>
      <c r="R136" s="14"/>
      <c r="S136" s="13"/>
      <c r="T136" s="13">
        <v>1000</v>
      </c>
      <c r="U136" s="18"/>
      <c r="V136" s="22"/>
      <c r="W136" s="5"/>
      <c r="X136" s="30"/>
      <c r="Y136" s="16"/>
      <c r="Z136" s="30"/>
      <c r="AA136" s="5"/>
    </row>
    <row r="137" spans="2:27" x14ac:dyDescent="0.25">
      <c r="B137" s="2">
        <v>4620</v>
      </c>
      <c r="C137" s="2" t="s">
        <v>150</v>
      </c>
      <c r="E137" s="28" t="s">
        <v>31</v>
      </c>
      <c r="F137" s="27"/>
      <c r="G137" s="27"/>
      <c r="H137" s="27"/>
      <c r="I137" s="28">
        <v>9046</v>
      </c>
      <c r="J137" s="27"/>
      <c r="K137" s="28">
        <v>1000</v>
      </c>
      <c r="L137" s="27"/>
      <c r="M137" s="28" t="s">
        <v>151</v>
      </c>
      <c r="N137" s="27"/>
      <c r="O137" s="5"/>
      <c r="P137" s="22"/>
      <c r="Q137" s="5"/>
      <c r="R137" s="14"/>
      <c r="S137" s="13"/>
      <c r="T137" s="13">
        <v>1000</v>
      </c>
      <c r="U137" s="18"/>
      <c r="V137" s="22"/>
      <c r="W137" s="5"/>
      <c r="X137" s="30"/>
      <c r="Y137" s="16"/>
      <c r="Z137" s="30">
        <v>1000</v>
      </c>
      <c r="AA137" s="5"/>
    </row>
    <row r="138" spans="2:27" x14ac:dyDescent="0.25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5"/>
      <c r="P138" s="22"/>
      <c r="Q138" s="5"/>
      <c r="R138" s="13"/>
      <c r="S138" s="13"/>
      <c r="T138" s="13"/>
      <c r="U138" s="18"/>
      <c r="V138" s="22"/>
      <c r="W138" s="5"/>
      <c r="X138" s="30"/>
      <c r="Y138" s="16"/>
      <c r="Z138" s="30"/>
      <c r="AA138" s="5"/>
    </row>
    <row r="139" spans="2:27" x14ac:dyDescent="0.25">
      <c r="B139" s="1">
        <v>261</v>
      </c>
      <c r="C139" s="1" t="s">
        <v>152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5"/>
      <c r="P139" s="22"/>
      <c r="Q139" s="5"/>
      <c r="R139" s="13"/>
      <c r="S139" s="13"/>
      <c r="T139" s="13"/>
      <c r="U139" s="18"/>
      <c r="V139" s="22"/>
      <c r="W139" s="5"/>
      <c r="X139" s="30"/>
      <c r="Y139" s="16"/>
      <c r="Z139" s="30"/>
      <c r="AA139" s="5"/>
    </row>
    <row r="140" spans="2:27" x14ac:dyDescent="0.25">
      <c r="B140" s="2">
        <v>1671</v>
      </c>
      <c r="C140" s="2" t="s">
        <v>153</v>
      </c>
      <c r="E140" s="28" t="s">
        <v>31</v>
      </c>
      <c r="F140" s="27"/>
      <c r="G140" s="27"/>
      <c r="H140" s="27"/>
      <c r="I140" s="28">
        <v>80</v>
      </c>
      <c r="J140" s="27"/>
      <c r="K140" s="28">
        <v>0</v>
      </c>
      <c r="L140" s="27"/>
      <c r="M140" s="28" t="s">
        <v>154</v>
      </c>
      <c r="N140" s="27"/>
      <c r="O140" s="5"/>
      <c r="P140" s="22"/>
      <c r="Q140" s="5"/>
      <c r="R140" s="13">
        <v>100</v>
      </c>
      <c r="S140" s="13"/>
      <c r="T140" s="13"/>
      <c r="U140" s="18"/>
      <c r="V140" s="22"/>
      <c r="W140" s="5"/>
      <c r="X140" s="30">
        <v>100</v>
      </c>
      <c r="Y140" s="16"/>
      <c r="Z140" s="30"/>
      <c r="AA140" s="5"/>
    </row>
    <row r="141" spans="2:27" x14ac:dyDescent="0.25">
      <c r="B141" s="2">
        <v>1835</v>
      </c>
      <c r="C141" s="2" t="s">
        <v>155</v>
      </c>
      <c r="E141" s="28" t="s">
        <v>31</v>
      </c>
      <c r="F141" s="27"/>
      <c r="G141" s="27"/>
      <c r="H141" s="27"/>
      <c r="I141" s="28">
        <v>479</v>
      </c>
      <c r="J141" s="27"/>
      <c r="K141" s="28">
        <v>0</v>
      </c>
      <c r="L141" s="27"/>
      <c r="M141" s="28" t="s">
        <v>156</v>
      </c>
      <c r="N141" s="27"/>
      <c r="O141" s="5"/>
      <c r="P141" s="22"/>
      <c r="Q141" s="5"/>
      <c r="R141" s="13">
        <v>500</v>
      </c>
      <c r="S141" s="13"/>
      <c r="T141" s="13"/>
      <c r="U141" s="18"/>
      <c r="V141" s="22"/>
      <c r="W141" s="5"/>
      <c r="X141" s="30">
        <v>500</v>
      </c>
      <c r="Y141" s="16"/>
      <c r="Z141" s="30"/>
      <c r="AA141" s="5"/>
    </row>
    <row r="142" spans="2:27" x14ac:dyDescent="0.25">
      <c r="B142" s="2">
        <v>1836</v>
      </c>
      <c r="C142" s="2" t="s">
        <v>157</v>
      </c>
      <c r="E142" s="28" t="s">
        <v>31</v>
      </c>
      <c r="F142" s="27"/>
      <c r="G142" s="27"/>
      <c r="H142" s="27"/>
      <c r="I142" s="28">
        <v>131</v>
      </c>
      <c r="J142" s="27"/>
      <c r="K142" s="28">
        <v>1600</v>
      </c>
      <c r="L142" s="27"/>
      <c r="M142" s="28">
        <v>1469</v>
      </c>
      <c r="N142" s="27"/>
      <c r="O142" s="5"/>
      <c r="P142" s="22"/>
      <c r="Q142" s="5"/>
      <c r="R142" s="13">
        <v>0</v>
      </c>
      <c r="S142" s="13"/>
      <c r="T142" s="13"/>
      <c r="U142" s="18"/>
      <c r="V142" s="22"/>
      <c r="W142" s="5"/>
      <c r="X142" s="30"/>
      <c r="Y142" s="16"/>
      <c r="Z142" s="30"/>
      <c r="AA142" s="5"/>
    </row>
    <row r="143" spans="2:27" x14ac:dyDescent="0.25">
      <c r="B143" s="2">
        <v>1900</v>
      </c>
      <c r="C143" s="2" t="s">
        <v>147</v>
      </c>
      <c r="E143" s="28" t="s">
        <v>31</v>
      </c>
      <c r="F143" s="27"/>
      <c r="G143" s="27"/>
      <c r="H143" s="27"/>
      <c r="I143" s="28">
        <v>0</v>
      </c>
      <c r="J143" s="27"/>
      <c r="K143" s="28">
        <v>2500</v>
      </c>
      <c r="L143" s="27"/>
      <c r="M143" s="28">
        <v>2500</v>
      </c>
      <c r="N143" s="27"/>
      <c r="O143" s="5"/>
      <c r="P143" s="22"/>
      <c r="Q143" s="5"/>
      <c r="R143" s="13"/>
      <c r="S143" s="13"/>
      <c r="T143" s="13"/>
      <c r="U143" s="18"/>
      <c r="V143" s="22"/>
      <c r="W143" s="5"/>
      <c r="X143" s="30"/>
      <c r="Y143" s="16"/>
      <c r="Z143" s="30"/>
      <c r="AA143" s="5"/>
    </row>
    <row r="144" spans="2:27" x14ac:dyDescent="0.25"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5"/>
      <c r="P144" s="22"/>
      <c r="Q144" s="5"/>
      <c r="R144" s="13"/>
      <c r="S144" s="13"/>
      <c r="T144" s="13"/>
      <c r="U144" s="18"/>
      <c r="V144" s="22"/>
      <c r="W144" s="5"/>
      <c r="X144" s="30"/>
      <c r="Y144" s="16"/>
      <c r="Z144" s="30"/>
      <c r="AA144" s="5"/>
    </row>
    <row r="145" spans="2:27" x14ac:dyDescent="0.25">
      <c r="B145" s="2">
        <v>4146</v>
      </c>
      <c r="C145" s="2" t="s">
        <v>158</v>
      </c>
      <c r="E145" s="28" t="s">
        <v>31</v>
      </c>
      <c r="F145" s="27"/>
      <c r="G145" s="27"/>
      <c r="H145" s="27"/>
      <c r="I145" s="28">
        <v>26482</v>
      </c>
      <c r="J145" s="27"/>
      <c r="K145" s="28">
        <v>27000</v>
      </c>
      <c r="L145" s="27"/>
      <c r="M145" s="28">
        <v>519</v>
      </c>
      <c r="N145" s="27"/>
      <c r="O145" s="5"/>
      <c r="P145" s="22"/>
      <c r="Q145" s="5"/>
      <c r="R145" s="14"/>
      <c r="S145" s="13"/>
      <c r="T145" s="13">
        <v>27000</v>
      </c>
      <c r="U145" s="18"/>
      <c r="V145" s="22"/>
      <c r="W145" s="5"/>
      <c r="X145" s="30"/>
      <c r="Y145" s="16"/>
      <c r="Z145" s="30">
        <v>28000</v>
      </c>
      <c r="AA145" s="5"/>
    </row>
    <row r="146" spans="2:27" x14ac:dyDescent="0.25">
      <c r="B146" s="2">
        <v>4284</v>
      </c>
      <c r="C146" s="2" t="s">
        <v>159</v>
      </c>
      <c r="E146" s="28" t="s">
        <v>31</v>
      </c>
      <c r="F146" s="27"/>
      <c r="G146" s="27"/>
      <c r="H146" s="27"/>
      <c r="I146" s="28">
        <v>1647</v>
      </c>
      <c r="J146" s="27"/>
      <c r="K146" s="28">
        <v>1500</v>
      </c>
      <c r="L146" s="27"/>
      <c r="M146" s="28" t="s">
        <v>160</v>
      </c>
      <c r="N146" s="27"/>
      <c r="O146" s="5"/>
      <c r="P146" s="22">
        <v>1140</v>
      </c>
      <c r="Q146" s="5"/>
      <c r="R146" s="14"/>
      <c r="S146" s="13"/>
      <c r="T146" s="13">
        <v>1500</v>
      </c>
      <c r="U146" s="18"/>
      <c r="V146" s="22"/>
      <c r="W146" s="5"/>
      <c r="X146" s="30"/>
      <c r="Y146" s="16"/>
      <c r="Z146" s="30">
        <v>1500</v>
      </c>
      <c r="AA146" s="5"/>
    </row>
    <row r="147" spans="2:27" x14ac:dyDescent="0.25">
      <c r="B147" s="2">
        <v>4650</v>
      </c>
      <c r="C147" s="2" t="s">
        <v>63</v>
      </c>
      <c r="E147" s="28" t="s">
        <v>31</v>
      </c>
      <c r="F147" s="27"/>
      <c r="G147" s="27"/>
      <c r="H147" s="27"/>
      <c r="I147" s="28">
        <v>680</v>
      </c>
      <c r="J147" s="27"/>
      <c r="K147" s="28">
        <v>100</v>
      </c>
      <c r="L147" s="27"/>
      <c r="M147" s="28" t="s">
        <v>161</v>
      </c>
      <c r="N147" s="27"/>
      <c r="O147" s="5"/>
      <c r="P147" s="22"/>
      <c r="Q147" s="5"/>
      <c r="R147" s="14"/>
      <c r="S147" s="13"/>
      <c r="T147" s="13">
        <v>100</v>
      </c>
      <c r="U147" s="18"/>
      <c r="V147" s="22"/>
      <c r="W147" s="5"/>
      <c r="X147" s="30"/>
      <c r="Y147" s="16"/>
      <c r="Z147" s="30">
        <v>100</v>
      </c>
      <c r="AA147" s="5"/>
    </row>
    <row r="148" spans="2:27" x14ac:dyDescent="0.2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5"/>
      <c r="P148" s="22"/>
      <c r="Q148" s="5"/>
      <c r="R148" s="13"/>
      <c r="S148" s="13"/>
      <c r="T148" s="13"/>
      <c r="U148" s="18"/>
      <c r="V148" s="22"/>
      <c r="W148" s="5"/>
      <c r="X148" s="30"/>
      <c r="Y148" s="16"/>
      <c r="Z148" s="30"/>
      <c r="AA148" s="5"/>
    </row>
    <row r="149" spans="2:27" x14ac:dyDescent="0.25">
      <c r="B149" s="1">
        <v>265</v>
      </c>
      <c r="C149" s="1" t="s">
        <v>162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5"/>
      <c r="P149" s="22"/>
      <c r="Q149" s="5"/>
      <c r="R149" s="13"/>
      <c r="S149" s="13"/>
      <c r="T149" s="13"/>
      <c r="U149" s="18"/>
      <c r="V149" s="22"/>
      <c r="W149" s="5"/>
      <c r="X149" s="30"/>
      <c r="Y149" s="16"/>
      <c r="Z149" s="30"/>
      <c r="AA149" s="5"/>
    </row>
    <row r="150" spans="2:27" x14ac:dyDescent="0.25">
      <c r="B150" s="2">
        <v>1616</v>
      </c>
      <c r="C150" s="2" t="s">
        <v>163</v>
      </c>
      <c r="E150" s="28">
        <v>515</v>
      </c>
      <c r="F150" s="27"/>
      <c r="G150" s="28">
        <v>0</v>
      </c>
      <c r="H150" s="27"/>
      <c r="I150" s="27"/>
      <c r="J150" s="27"/>
      <c r="K150" s="27"/>
      <c r="L150" s="27"/>
      <c r="M150" s="28" t="s">
        <v>164</v>
      </c>
      <c r="N150" s="27"/>
      <c r="O150" s="5"/>
      <c r="P150" s="22"/>
      <c r="Q150" s="5"/>
      <c r="R150" s="13"/>
      <c r="S150" s="13"/>
      <c r="T150" s="13"/>
      <c r="U150" s="18"/>
      <c r="V150" s="22"/>
      <c r="W150" s="5"/>
      <c r="X150" s="30"/>
      <c r="Y150" s="16"/>
      <c r="Z150" s="30"/>
      <c r="AA150" s="5"/>
    </row>
    <row r="151" spans="2:27" x14ac:dyDescent="0.25">
      <c r="B151" s="2">
        <v>1617</v>
      </c>
      <c r="C151" s="2" t="s">
        <v>165</v>
      </c>
      <c r="E151" s="28">
        <v>690</v>
      </c>
      <c r="F151" s="27"/>
      <c r="G151" s="28">
        <v>0</v>
      </c>
      <c r="H151" s="27"/>
      <c r="I151" s="27"/>
      <c r="J151" s="27"/>
      <c r="K151" s="27"/>
      <c r="L151" s="27"/>
      <c r="M151" s="28" t="s">
        <v>166</v>
      </c>
      <c r="N151" s="27"/>
      <c r="O151" s="5"/>
      <c r="P151" s="22"/>
      <c r="Q151" s="5"/>
      <c r="R151" s="13"/>
      <c r="S151" s="13"/>
      <c r="T151" s="13"/>
      <c r="U151" s="18"/>
      <c r="V151" s="22"/>
      <c r="W151" s="5"/>
      <c r="X151" s="30"/>
      <c r="Y151" s="16"/>
      <c r="Z151" s="30"/>
      <c r="AA151" s="5"/>
    </row>
    <row r="152" spans="2:27" x14ac:dyDescent="0.25">
      <c r="B152" s="2">
        <v>1620</v>
      </c>
      <c r="C152" s="2" t="s">
        <v>167</v>
      </c>
      <c r="E152" s="28">
        <v>189</v>
      </c>
      <c r="F152" s="27"/>
      <c r="G152" s="28">
        <v>800</v>
      </c>
      <c r="H152" s="27"/>
      <c r="I152" s="27"/>
      <c r="J152" s="27"/>
      <c r="K152" s="27"/>
      <c r="L152" s="27"/>
      <c r="M152" s="28">
        <v>611</v>
      </c>
      <c r="N152" s="27"/>
      <c r="O152" s="5"/>
      <c r="P152" s="22"/>
      <c r="Q152" s="5"/>
      <c r="R152" s="13"/>
      <c r="S152" s="13"/>
      <c r="T152" s="13"/>
      <c r="U152" s="18"/>
      <c r="V152" s="22"/>
      <c r="W152" s="5"/>
      <c r="X152" s="30"/>
      <c r="Y152" s="16"/>
      <c r="Z152" s="30"/>
      <c r="AA152" s="5"/>
    </row>
    <row r="153" spans="2:27" x14ac:dyDescent="0.25">
      <c r="B153" s="2">
        <v>1625</v>
      </c>
      <c r="C153" s="2" t="s">
        <v>168</v>
      </c>
      <c r="E153" s="28">
        <v>430</v>
      </c>
      <c r="F153" s="27"/>
      <c r="G153" s="28">
        <v>1200</v>
      </c>
      <c r="H153" s="27"/>
      <c r="I153" s="27"/>
      <c r="J153" s="27"/>
      <c r="K153" s="27"/>
      <c r="L153" s="27"/>
      <c r="M153" s="28">
        <v>770</v>
      </c>
      <c r="N153" s="27"/>
      <c r="O153" s="5"/>
      <c r="P153" s="22"/>
      <c r="Q153" s="5"/>
      <c r="R153" s="13"/>
      <c r="S153" s="13"/>
      <c r="T153" s="13"/>
      <c r="U153" s="18"/>
      <c r="V153" s="22"/>
      <c r="W153" s="5"/>
      <c r="X153" s="30"/>
      <c r="Y153" s="16"/>
      <c r="Z153" s="30"/>
      <c r="AA153" s="5"/>
    </row>
    <row r="154" spans="2:27" x14ac:dyDescent="0.25">
      <c r="B154" s="2">
        <v>1635</v>
      </c>
      <c r="C154" s="2" t="s">
        <v>169</v>
      </c>
      <c r="E154" s="28">
        <v>630</v>
      </c>
      <c r="F154" s="27"/>
      <c r="G154" s="28">
        <v>0</v>
      </c>
      <c r="H154" s="27"/>
      <c r="I154" s="27"/>
      <c r="J154" s="27"/>
      <c r="K154" s="27"/>
      <c r="L154" s="27"/>
      <c r="M154" s="28" t="s">
        <v>170</v>
      </c>
      <c r="N154" s="27"/>
      <c r="O154" s="5"/>
      <c r="P154" s="22"/>
      <c r="Q154" s="5"/>
      <c r="R154" s="13"/>
      <c r="S154" s="13"/>
      <c r="T154" s="13"/>
      <c r="U154" s="18"/>
      <c r="V154" s="22"/>
      <c r="W154" s="5"/>
      <c r="X154" s="30"/>
      <c r="Y154" s="16"/>
      <c r="Z154" s="30"/>
      <c r="AA154" s="5"/>
    </row>
    <row r="155" spans="2:27" x14ac:dyDescent="0.25">
      <c r="B155" s="2">
        <v>1650</v>
      </c>
      <c r="C155" s="2" t="s">
        <v>171</v>
      </c>
      <c r="E155" s="28">
        <v>1046</v>
      </c>
      <c r="F155" s="27"/>
      <c r="G155" s="28">
        <v>3500</v>
      </c>
      <c r="H155" s="27"/>
      <c r="I155" s="27"/>
      <c r="J155" s="27"/>
      <c r="K155" s="27"/>
      <c r="L155" s="27"/>
      <c r="M155" s="28">
        <v>2454</v>
      </c>
      <c r="N155" s="27"/>
      <c r="O155" s="5"/>
      <c r="P155" s="22"/>
      <c r="Q155" s="5"/>
      <c r="R155" s="13"/>
      <c r="S155" s="13"/>
      <c r="T155" s="13"/>
      <c r="U155" s="18"/>
      <c r="V155" s="22"/>
      <c r="W155" s="5"/>
      <c r="X155" s="30"/>
      <c r="Y155" s="16"/>
      <c r="Z155" s="30"/>
      <c r="AA155" s="5"/>
    </row>
    <row r="156" spans="2:27" x14ac:dyDescent="0.25">
      <c r="C156" s="2" t="s">
        <v>172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5"/>
      <c r="P156" s="22"/>
      <c r="Q156" s="5"/>
      <c r="R156" s="13">
        <v>7500</v>
      </c>
      <c r="S156" s="13"/>
      <c r="T156" s="13"/>
      <c r="U156" s="18"/>
      <c r="V156" s="22"/>
      <c r="W156" s="5"/>
      <c r="X156" s="30">
        <v>6000</v>
      </c>
      <c r="Y156" s="16"/>
      <c r="Z156" s="30"/>
      <c r="AA156" s="5"/>
    </row>
    <row r="157" spans="2:27" x14ac:dyDescent="0.25"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5"/>
      <c r="P157" s="22"/>
      <c r="Q157" s="5"/>
      <c r="R157" s="13"/>
      <c r="S157" s="13"/>
      <c r="T157" s="13"/>
      <c r="U157" s="18"/>
      <c r="V157" s="22"/>
      <c r="W157" s="5"/>
      <c r="X157" s="30"/>
      <c r="Y157" s="16"/>
      <c r="Z157" s="30"/>
      <c r="AA157" s="5"/>
    </row>
    <row r="158" spans="2:27" x14ac:dyDescent="0.25">
      <c r="B158" s="2">
        <v>4884</v>
      </c>
      <c r="C158" s="2" t="s">
        <v>173</v>
      </c>
      <c r="E158" s="28" t="s">
        <v>31</v>
      </c>
      <c r="F158" s="27"/>
      <c r="G158" s="27"/>
      <c r="H158" s="27"/>
      <c r="I158" s="28">
        <v>458</v>
      </c>
      <c r="J158" s="27"/>
      <c r="K158" s="28">
        <v>0</v>
      </c>
      <c r="L158" s="27"/>
      <c r="M158" s="28" t="s">
        <v>174</v>
      </c>
      <c r="N158" s="27"/>
      <c r="O158" s="5"/>
      <c r="P158" s="22"/>
      <c r="Q158" s="5"/>
      <c r="R158" s="14"/>
      <c r="S158" s="13"/>
      <c r="T158" s="13"/>
      <c r="U158" s="18"/>
      <c r="V158" s="22"/>
      <c r="W158" s="5"/>
      <c r="X158" s="30"/>
      <c r="Y158" s="16"/>
      <c r="Z158" s="30"/>
      <c r="AA158" s="5"/>
    </row>
    <row r="159" spans="2:27" x14ac:dyDescent="0.25">
      <c r="B159" s="2">
        <v>4885</v>
      </c>
      <c r="C159" s="2" t="s">
        <v>175</v>
      </c>
      <c r="E159" s="28" t="s">
        <v>31</v>
      </c>
      <c r="F159" s="27"/>
      <c r="G159" s="27"/>
      <c r="H159" s="27"/>
      <c r="I159" s="28">
        <v>4999</v>
      </c>
      <c r="J159" s="27"/>
      <c r="K159" s="28">
        <v>5000</v>
      </c>
      <c r="L159" s="27"/>
      <c r="M159" s="28">
        <v>1</v>
      </c>
      <c r="N159" s="27"/>
      <c r="O159" s="5"/>
      <c r="P159" s="22"/>
      <c r="Q159" s="5"/>
      <c r="R159" s="14"/>
      <c r="S159" s="13"/>
      <c r="T159" s="13"/>
      <c r="U159" s="18"/>
      <c r="V159" s="22"/>
      <c r="W159" s="5"/>
      <c r="X159" s="30"/>
      <c r="Y159" s="16"/>
      <c r="Z159" s="30"/>
      <c r="AA159" s="5"/>
    </row>
    <row r="160" spans="2:27" x14ac:dyDescent="0.25">
      <c r="B160" s="2">
        <v>4905</v>
      </c>
      <c r="C160" s="2" t="s">
        <v>176</v>
      </c>
      <c r="E160" s="28" t="s">
        <v>31</v>
      </c>
      <c r="F160" s="27"/>
      <c r="G160" s="27"/>
      <c r="H160" s="27"/>
      <c r="I160" s="28">
        <v>6813</v>
      </c>
      <c r="J160" s="27"/>
      <c r="K160" s="28">
        <v>10000</v>
      </c>
      <c r="L160" s="27"/>
      <c r="M160" s="28">
        <v>3187</v>
      </c>
      <c r="N160" s="27"/>
      <c r="O160" s="5"/>
      <c r="P160" s="22"/>
      <c r="Q160" s="5"/>
      <c r="R160" s="14"/>
      <c r="S160" s="13"/>
      <c r="T160" s="13"/>
      <c r="U160" s="18"/>
      <c r="V160" s="22"/>
      <c r="W160" s="5"/>
      <c r="X160" s="30"/>
      <c r="Y160" s="16"/>
      <c r="Z160" s="30"/>
      <c r="AA160" s="5"/>
    </row>
    <row r="161" spans="2:27" x14ac:dyDescent="0.25">
      <c r="B161" s="2">
        <v>4910</v>
      </c>
      <c r="C161" s="2" t="s">
        <v>177</v>
      </c>
      <c r="E161" s="28" t="s">
        <v>31</v>
      </c>
      <c r="F161" s="27"/>
      <c r="G161" s="27"/>
      <c r="H161" s="27"/>
      <c r="I161" s="28">
        <v>1377</v>
      </c>
      <c r="J161" s="27"/>
      <c r="K161" s="28">
        <v>0</v>
      </c>
      <c r="L161" s="27"/>
      <c r="M161" s="28" t="s">
        <v>178</v>
      </c>
      <c r="N161" s="27"/>
      <c r="O161" s="5"/>
      <c r="P161" s="22"/>
      <c r="Q161" s="5"/>
      <c r="R161" s="14"/>
      <c r="S161" s="13"/>
      <c r="T161" s="13">
        <v>18000</v>
      </c>
      <c r="U161" s="18"/>
      <c r="V161" s="22"/>
      <c r="W161" s="5"/>
      <c r="X161" s="30"/>
      <c r="Y161" s="16"/>
      <c r="Z161" s="30">
        <v>30000</v>
      </c>
      <c r="AA161" s="5"/>
    </row>
    <row r="162" spans="2:27" x14ac:dyDescent="0.25"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5"/>
      <c r="P162" s="22"/>
      <c r="Q162" s="5"/>
      <c r="R162" s="13"/>
      <c r="S162" s="13"/>
      <c r="T162" s="13"/>
      <c r="U162" s="18"/>
      <c r="V162" s="22"/>
      <c r="W162" s="5"/>
      <c r="X162" s="30"/>
      <c r="Y162" s="16"/>
      <c r="Z162" s="30"/>
      <c r="AA162" s="5"/>
    </row>
    <row r="163" spans="2:27" x14ac:dyDescent="0.25">
      <c r="B163" s="1">
        <v>270</v>
      </c>
      <c r="C163" s="1" t="s">
        <v>179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5"/>
      <c r="P163" s="22"/>
      <c r="Q163" s="5"/>
      <c r="R163" s="13"/>
      <c r="S163" s="13"/>
      <c r="T163" s="13"/>
      <c r="U163" s="18"/>
      <c r="V163" s="22"/>
      <c r="W163" s="5"/>
      <c r="X163" s="30"/>
      <c r="Y163" s="16"/>
      <c r="Z163" s="30"/>
      <c r="AA163" s="5"/>
    </row>
    <row r="164" spans="2:27" x14ac:dyDescent="0.25">
      <c r="B164" s="2">
        <v>4712</v>
      </c>
      <c r="C164" s="2" t="s">
        <v>180</v>
      </c>
      <c r="E164" s="28" t="s">
        <v>31</v>
      </c>
      <c r="F164" s="27"/>
      <c r="G164" s="27"/>
      <c r="H164" s="27"/>
      <c r="I164" s="28">
        <v>0</v>
      </c>
      <c r="J164" s="27"/>
      <c r="K164" s="28">
        <v>10000</v>
      </c>
      <c r="L164" s="27"/>
      <c r="M164" s="28">
        <v>10000</v>
      </c>
      <c r="N164" s="27"/>
      <c r="O164" s="5"/>
      <c r="P164" s="22">
        <v>10000</v>
      </c>
      <c r="Q164" s="5"/>
      <c r="R164" s="14"/>
      <c r="S164" s="13"/>
      <c r="T164" s="13">
        <v>0</v>
      </c>
      <c r="U164" s="18"/>
      <c r="V164" s="22"/>
      <c r="W164" s="5"/>
      <c r="X164" s="30"/>
      <c r="Y164" s="16"/>
      <c r="Z164" s="30">
        <v>0</v>
      </c>
      <c r="AA164" s="5"/>
    </row>
    <row r="165" spans="2:27" x14ac:dyDescent="0.25">
      <c r="B165" s="2">
        <v>4811</v>
      </c>
      <c r="C165" s="2" t="s">
        <v>181</v>
      </c>
      <c r="E165" s="28" t="s">
        <v>31</v>
      </c>
      <c r="F165" s="27"/>
      <c r="G165" s="27"/>
      <c r="H165" s="27"/>
      <c r="I165" s="28">
        <v>0</v>
      </c>
      <c r="J165" s="27"/>
      <c r="K165" s="28">
        <v>250</v>
      </c>
      <c r="L165" s="27"/>
      <c r="M165" s="28">
        <v>250</v>
      </c>
      <c r="N165" s="27"/>
      <c r="O165" s="5"/>
      <c r="P165" s="22"/>
      <c r="Q165" s="5"/>
      <c r="R165" s="14"/>
      <c r="S165" s="13"/>
      <c r="T165" s="13">
        <v>250</v>
      </c>
      <c r="U165" s="18"/>
      <c r="V165" s="22"/>
      <c r="W165" s="5"/>
      <c r="X165" s="30"/>
      <c r="Y165" s="16"/>
      <c r="Z165" s="30">
        <v>300</v>
      </c>
      <c r="AA165" s="5"/>
    </row>
    <row r="166" spans="2:27" x14ac:dyDescent="0.25">
      <c r="B166" s="2">
        <v>4867</v>
      </c>
      <c r="C166" s="2" t="s">
        <v>182</v>
      </c>
      <c r="E166" s="28" t="s">
        <v>31</v>
      </c>
      <c r="F166" s="27"/>
      <c r="G166" s="27"/>
      <c r="H166" s="27"/>
      <c r="I166" s="28">
        <v>5764</v>
      </c>
      <c r="J166" s="27"/>
      <c r="K166" s="28">
        <v>5000</v>
      </c>
      <c r="L166" s="27"/>
      <c r="M166" s="28" t="s">
        <v>183</v>
      </c>
      <c r="N166" s="27"/>
      <c r="O166" s="5"/>
      <c r="P166" s="22">
        <v>4500</v>
      </c>
      <c r="Q166" s="5"/>
      <c r="R166" s="14"/>
      <c r="S166" s="13"/>
      <c r="T166" s="13">
        <v>2000</v>
      </c>
      <c r="U166" s="18"/>
      <c r="V166" s="22"/>
      <c r="W166" s="5"/>
      <c r="X166" s="30"/>
      <c r="Y166" s="16"/>
      <c r="Z166" s="30"/>
      <c r="AA166" s="5"/>
    </row>
    <row r="167" spans="2:27" x14ac:dyDescent="0.25">
      <c r="B167" s="2"/>
      <c r="C167" s="2" t="s">
        <v>184</v>
      </c>
      <c r="E167" s="28"/>
      <c r="F167" s="27"/>
      <c r="G167" s="27"/>
      <c r="H167" s="27"/>
      <c r="I167" s="28"/>
      <c r="J167" s="27"/>
      <c r="K167" s="28"/>
      <c r="L167" s="27"/>
      <c r="M167" s="28"/>
      <c r="N167" s="27"/>
      <c r="O167" s="5"/>
      <c r="P167" s="22"/>
      <c r="Q167" s="5"/>
      <c r="R167" s="14"/>
      <c r="S167" s="13"/>
      <c r="T167" s="13">
        <v>0</v>
      </c>
      <c r="U167" s="18"/>
      <c r="V167" s="22"/>
      <c r="W167" s="5"/>
      <c r="X167" s="30"/>
      <c r="Y167" s="16"/>
      <c r="Z167" s="30"/>
      <c r="AA167" s="5"/>
    </row>
    <row r="168" spans="2:27" x14ac:dyDescent="0.25">
      <c r="B168" s="2">
        <v>4901</v>
      </c>
      <c r="C168" s="2" t="s">
        <v>299</v>
      </c>
      <c r="E168" s="28" t="s">
        <v>31</v>
      </c>
      <c r="F168" s="27"/>
      <c r="G168" s="27"/>
      <c r="H168" s="27"/>
      <c r="I168" s="28">
        <v>875</v>
      </c>
      <c r="J168" s="27"/>
      <c r="K168" s="28">
        <v>2000</v>
      </c>
      <c r="L168" s="27"/>
      <c r="M168" s="28">
        <v>1125</v>
      </c>
      <c r="N168" s="27"/>
      <c r="O168" s="5"/>
      <c r="P168" s="22"/>
      <c r="Q168" s="5"/>
      <c r="R168" s="14"/>
      <c r="S168" s="13"/>
      <c r="T168" s="13">
        <v>1000</v>
      </c>
      <c r="U168" s="18"/>
      <c r="V168" s="22"/>
      <c r="W168" s="5"/>
      <c r="X168" s="30"/>
      <c r="Y168" s="16"/>
      <c r="Z168" s="30"/>
      <c r="AA168" s="5"/>
    </row>
    <row r="169" spans="2:27" x14ac:dyDescent="0.25">
      <c r="B169" s="2"/>
      <c r="C169" s="2" t="s">
        <v>186</v>
      </c>
      <c r="E169" s="28"/>
      <c r="F169" s="27"/>
      <c r="G169" s="27"/>
      <c r="H169" s="27"/>
      <c r="I169" s="28"/>
      <c r="J169" s="27"/>
      <c r="K169" s="28"/>
      <c r="L169" s="27"/>
      <c r="M169" s="28"/>
      <c r="N169" s="27"/>
      <c r="O169" s="5"/>
      <c r="P169" s="22">
        <v>23670</v>
      </c>
      <c r="Q169" s="5"/>
      <c r="R169" s="14"/>
      <c r="S169" s="13"/>
      <c r="T169" s="13">
        <v>0</v>
      </c>
      <c r="U169" s="18"/>
      <c r="V169" s="22"/>
      <c r="W169" s="5"/>
      <c r="X169" s="30"/>
      <c r="Y169" s="16"/>
      <c r="Z169" s="30"/>
      <c r="AA169" s="5"/>
    </row>
    <row r="170" spans="2:27" x14ac:dyDescent="0.25">
      <c r="B170" s="2"/>
      <c r="C170" s="2" t="s">
        <v>187</v>
      </c>
      <c r="E170" s="28"/>
      <c r="F170" s="27"/>
      <c r="G170" s="27"/>
      <c r="H170" s="27"/>
      <c r="I170" s="28"/>
      <c r="J170" s="27"/>
      <c r="K170" s="28"/>
      <c r="L170" s="27"/>
      <c r="M170" s="28"/>
      <c r="N170" s="27"/>
      <c r="O170" s="5"/>
      <c r="P170" s="22"/>
      <c r="Q170" s="5"/>
      <c r="R170" s="14"/>
      <c r="S170" s="13"/>
      <c r="T170" s="13">
        <v>0</v>
      </c>
      <c r="U170" s="18"/>
      <c r="V170" s="22"/>
      <c r="W170" s="5"/>
      <c r="X170" s="30"/>
      <c r="Y170" s="16"/>
      <c r="Z170" s="30"/>
      <c r="AA170" s="5"/>
    </row>
    <row r="171" spans="2:27" x14ac:dyDescent="0.25"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5"/>
      <c r="P171" s="22"/>
      <c r="Q171" s="5"/>
      <c r="R171" s="13"/>
      <c r="S171" s="13"/>
      <c r="T171" s="13"/>
      <c r="U171" s="18"/>
      <c r="V171" s="22"/>
      <c r="W171" s="5"/>
      <c r="X171" s="30"/>
      <c r="Y171" s="16"/>
      <c r="Z171" s="30"/>
      <c r="AA171" s="5"/>
    </row>
    <row r="172" spans="2:27" x14ac:dyDescent="0.25">
      <c r="B172" s="1">
        <v>275</v>
      </c>
      <c r="C172" s="1" t="s">
        <v>188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5"/>
      <c r="P172" s="22"/>
      <c r="Q172" s="5"/>
      <c r="R172" s="13"/>
      <c r="S172" s="13"/>
      <c r="T172" s="13"/>
      <c r="U172" s="18"/>
      <c r="V172" s="22"/>
      <c r="W172" s="5"/>
      <c r="X172" s="30"/>
      <c r="Y172" s="16"/>
      <c r="Z172" s="30"/>
      <c r="AA172" s="5"/>
    </row>
    <row r="173" spans="2:27" x14ac:dyDescent="0.25">
      <c r="B173" s="2">
        <v>1667</v>
      </c>
      <c r="C173" s="2" t="s">
        <v>189</v>
      </c>
      <c r="E173" s="28">
        <v>180</v>
      </c>
      <c r="F173" s="27"/>
      <c r="G173" s="28">
        <v>700</v>
      </c>
      <c r="H173" s="27"/>
      <c r="I173" s="27"/>
      <c r="J173" s="27"/>
      <c r="K173" s="27"/>
      <c r="L173" s="27"/>
      <c r="M173" s="28">
        <v>520</v>
      </c>
      <c r="N173" s="27"/>
      <c r="O173" s="5"/>
      <c r="P173" s="22"/>
      <c r="Q173" s="5"/>
      <c r="R173" s="13">
        <v>250</v>
      </c>
      <c r="S173" s="13"/>
      <c r="T173" s="13"/>
      <c r="U173" s="18"/>
      <c r="V173" s="22"/>
      <c r="W173" s="5"/>
      <c r="X173" s="30"/>
      <c r="Y173" s="16"/>
      <c r="Z173" s="30"/>
      <c r="AA173" s="5"/>
    </row>
    <row r="174" spans="2:27" x14ac:dyDescent="0.25"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5"/>
      <c r="P174" s="22"/>
      <c r="Q174" s="5"/>
      <c r="R174" s="13"/>
      <c r="S174" s="13"/>
      <c r="T174" s="13"/>
      <c r="U174" s="18"/>
      <c r="V174" s="22"/>
      <c r="W174" s="5"/>
      <c r="X174" s="30"/>
      <c r="Y174" s="16"/>
      <c r="Z174" s="30"/>
      <c r="AA174" s="5"/>
    </row>
    <row r="175" spans="2:27" x14ac:dyDescent="0.25">
      <c r="B175" s="2">
        <v>4273</v>
      </c>
      <c r="C175" s="2" t="s">
        <v>190</v>
      </c>
      <c r="E175" s="28" t="s">
        <v>31</v>
      </c>
      <c r="F175" s="27"/>
      <c r="G175" s="27"/>
      <c r="H175" s="27"/>
      <c r="I175" s="28">
        <v>0</v>
      </c>
      <c r="J175" s="27"/>
      <c r="K175" s="28">
        <v>3000</v>
      </c>
      <c r="L175" s="27"/>
      <c r="M175" s="28">
        <v>3000</v>
      </c>
      <c r="N175" s="27"/>
      <c r="O175" s="5"/>
      <c r="P175" s="22">
        <v>3000</v>
      </c>
      <c r="Q175" s="5"/>
      <c r="R175" s="14"/>
      <c r="S175" s="13"/>
      <c r="T175" s="13">
        <v>0</v>
      </c>
      <c r="U175" s="18"/>
      <c r="V175" s="22"/>
      <c r="W175" s="5"/>
      <c r="X175" s="30"/>
      <c r="Y175" s="16"/>
      <c r="Z175" s="30"/>
      <c r="AA175" s="5"/>
    </row>
    <row r="176" spans="2:27" x14ac:dyDescent="0.25">
      <c r="B176" s="2">
        <v>4274</v>
      </c>
      <c r="C176" s="2" t="s">
        <v>191</v>
      </c>
      <c r="E176" s="28" t="s">
        <v>31</v>
      </c>
      <c r="F176" s="27"/>
      <c r="G176" s="27"/>
      <c r="H176" s="27"/>
      <c r="I176" s="28">
        <v>658</v>
      </c>
      <c r="J176" s="27"/>
      <c r="K176" s="28">
        <v>700</v>
      </c>
      <c r="L176" s="27"/>
      <c r="M176" s="28">
        <v>42</v>
      </c>
      <c r="N176" s="27"/>
      <c r="O176" s="5"/>
      <c r="P176" s="22"/>
      <c r="Q176" s="5"/>
      <c r="R176" s="14"/>
      <c r="S176" s="13"/>
      <c r="T176" s="13">
        <v>1000</v>
      </c>
      <c r="U176" s="18"/>
      <c r="V176" s="22"/>
      <c r="W176" s="5"/>
      <c r="X176" s="30"/>
      <c r="Y176" s="16"/>
      <c r="Z176" s="30"/>
      <c r="AA176" s="5"/>
    </row>
    <row r="177" spans="2:27" x14ac:dyDescent="0.25">
      <c r="B177" s="2"/>
      <c r="C177" s="2" t="s">
        <v>192</v>
      </c>
      <c r="E177" s="28"/>
      <c r="F177" s="27"/>
      <c r="G177" s="27"/>
      <c r="H177" s="27"/>
      <c r="I177" s="28"/>
      <c r="J177" s="27"/>
      <c r="K177" s="28"/>
      <c r="L177" s="27"/>
      <c r="M177" s="28"/>
      <c r="N177" s="27"/>
      <c r="O177" s="5"/>
      <c r="P177" s="22">
        <v>10000</v>
      </c>
      <c r="Q177" s="5"/>
      <c r="R177" s="14"/>
      <c r="S177" s="13"/>
      <c r="T177" s="13">
        <v>0</v>
      </c>
      <c r="U177" s="18"/>
      <c r="V177" s="22"/>
      <c r="W177" s="5"/>
      <c r="X177" s="30"/>
      <c r="Y177" s="16"/>
      <c r="Z177" s="30"/>
      <c r="AA177" s="5"/>
    </row>
    <row r="178" spans="2:27" ht="30" x14ac:dyDescent="0.25">
      <c r="B178" s="2"/>
      <c r="C178" s="4" t="s">
        <v>193</v>
      </c>
      <c r="E178" s="28" t="s">
        <v>31</v>
      </c>
      <c r="F178" s="27"/>
      <c r="G178" s="27"/>
      <c r="H178" s="27"/>
      <c r="I178" s="28">
        <v>0</v>
      </c>
      <c r="J178" s="27"/>
      <c r="K178" s="28">
        <v>7500</v>
      </c>
      <c r="L178" s="27"/>
      <c r="M178" s="28">
        <v>7500</v>
      </c>
      <c r="N178" s="27">
        <v>4000</v>
      </c>
      <c r="O178" s="5"/>
      <c r="P178" s="22"/>
      <c r="Q178" s="5"/>
      <c r="R178" s="14"/>
      <c r="S178" s="13"/>
      <c r="T178" s="13">
        <v>2000</v>
      </c>
      <c r="U178" s="18"/>
      <c r="V178" s="22"/>
      <c r="W178" s="5"/>
      <c r="X178" s="30"/>
      <c r="Y178" s="16"/>
      <c r="Z178" s="30"/>
      <c r="AA178" s="5"/>
    </row>
    <row r="179" spans="2:27" ht="45" x14ac:dyDescent="0.25">
      <c r="B179" s="2"/>
      <c r="C179" s="4" t="s">
        <v>194</v>
      </c>
      <c r="E179" s="28"/>
      <c r="F179" s="27"/>
      <c r="G179" s="27"/>
      <c r="H179" s="27"/>
      <c r="I179" s="28"/>
      <c r="J179" s="27"/>
      <c r="K179" s="28"/>
      <c r="L179" s="27"/>
      <c r="M179" s="28"/>
      <c r="N179" s="27"/>
      <c r="O179" s="5"/>
      <c r="P179" s="22"/>
      <c r="Q179" s="5"/>
      <c r="R179" s="14"/>
      <c r="S179" s="13"/>
      <c r="T179" s="13">
        <v>2000</v>
      </c>
      <c r="U179" s="18"/>
      <c r="V179" s="22"/>
      <c r="W179" s="5"/>
      <c r="X179" s="30"/>
      <c r="Y179" s="16"/>
      <c r="Z179" s="30"/>
      <c r="AA179" s="5"/>
    </row>
    <row r="180" spans="2:27" ht="45" x14ac:dyDescent="0.25">
      <c r="B180" s="2"/>
      <c r="C180" s="4" t="s">
        <v>195</v>
      </c>
      <c r="E180" s="28"/>
      <c r="F180" s="27"/>
      <c r="G180" s="27"/>
      <c r="H180" s="27"/>
      <c r="I180" s="28"/>
      <c r="J180" s="27"/>
      <c r="K180" s="28"/>
      <c r="L180" s="27"/>
      <c r="M180" s="28"/>
      <c r="N180" s="27"/>
      <c r="O180" s="5"/>
      <c r="P180" s="22"/>
      <c r="Q180" s="5"/>
      <c r="R180" s="14"/>
      <c r="S180" s="13"/>
      <c r="T180" s="13">
        <v>2000</v>
      </c>
      <c r="U180" s="18"/>
      <c r="V180" s="22"/>
      <c r="W180" s="5"/>
      <c r="X180" s="30"/>
      <c r="Y180" s="16"/>
      <c r="Z180" s="30"/>
      <c r="AA180" s="5"/>
    </row>
    <row r="181" spans="2:27" x14ac:dyDescent="0.25">
      <c r="B181" s="2"/>
      <c r="C181" s="2" t="s">
        <v>196</v>
      </c>
      <c r="E181" s="28"/>
      <c r="F181" s="27"/>
      <c r="G181" s="27"/>
      <c r="H181" s="27"/>
      <c r="I181" s="28"/>
      <c r="J181" s="27"/>
      <c r="K181" s="28"/>
      <c r="L181" s="27"/>
      <c r="M181" s="28"/>
      <c r="N181" s="27"/>
      <c r="O181" s="5"/>
      <c r="P181" s="22">
        <v>3500</v>
      </c>
      <c r="Q181" s="5"/>
      <c r="R181" s="14"/>
      <c r="S181" s="13"/>
      <c r="T181" s="13">
        <v>0</v>
      </c>
      <c r="U181" s="18"/>
      <c r="V181" s="22"/>
      <c r="W181" s="5"/>
      <c r="X181" s="30"/>
      <c r="Y181" s="16"/>
      <c r="Z181" s="30"/>
      <c r="AA181" s="5"/>
    </row>
    <row r="182" spans="2:27" x14ac:dyDescent="0.2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5"/>
      <c r="P182" s="22"/>
      <c r="Q182" s="5"/>
      <c r="R182" s="13"/>
      <c r="S182" s="13"/>
      <c r="T182" s="13"/>
      <c r="U182" s="18"/>
      <c r="V182" s="22"/>
      <c r="W182" s="5"/>
      <c r="X182" s="30"/>
      <c r="Y182" s="16"/>
      <c r="Z182" s="30"/>
      <c r="AA182" s="5"/>
    </row>
    <row r="183" spans="2:27" x14ac:dyDescent="0.25">
      <c r="B183" s="1">
        <v>280</v>
      </c>
      <c r="C183" s="1" t="s">
        <v>197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5"/>
      <c r="P183" s="22"/>
      <c r="Q183" s="5"/>
      <c r="R183" s="13"/>
      <c r="S183" s="13"/>
      <c r="T183" s="13"/>
      <c r="U183" s="18"/>
      <c r="V183" s="22"/>
      <c r="W183" s="5"/>
      <c r="X183" s="30"/>
      <c r="Y183" s="16"/>
      <c r="Z183" s="30"/>
      <c r="AA183" s="5"/>
    </row>
    <row r="184" spans="2:27" x14ac:dyDescent="0.25"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P184" s="21"/>
      <c r="R184" s="10"/>
      <c r="S184" s="10"/>
      <c r="T184" s="10"/>
      <c r="V184" s="22"/>
      <c r="W184" s="5"/>
      <c r="X184" s="30"/>
      <c r="Y184" s="16"/>
      <c r="Z184" s="30"/>
      <c r="AA184" s="5"/>
    </row>
    <row r="185" spans="2:27" x14ac:dyDescent="0.25">
      <c r="B185" s="2">
        <v>4815</v>
      </c>
      <c r="C185" s="2" t="s">
        <v>198</v>
      </c>
      <c r="E185" s="28" t="s">
        <v>31</v>
      </c>
      <c r="F185" s="27"/>
      <c r="G185" s="27"/>
      <c r="H185" s="27"/>
      <c r="I185" s="28">
        <v>18</v>
      </c>
      <c r="J185" s="27"/>
      <c r="K185" s="28">
        <v>15000</v>
      </c>
      <c r="L185" s="27"/>
      <c r="M185" s="28">
        <v>14982</v>
      </c>
      <c r="N185" s="27"/>
      <c r="O185" s="5"/>
      <c r="P185" s="22"/>
      <c r="Q185" s="5"/>
      <c r="R185" s="14"/>
      <c r="S185" s="13"/>
      <c r="T185" s="13">
        <v>0</v>
      </c>
      <c r="U185" s="18"/>
      <c r="V185" s="22"/>
      <c r="W185" s="5"/>
      <c r="X185" s="30"/>
      <c r="Y185" s="16"/>
      <c r="Z185" s="30"/>
      <c r="AA185" s="5"/>
    </row>
    <row r="186" spans="2:27" x14ac:dyDescent="0.25">
      <c r="B186" s="2">
        <v>4825</v>
      </c>
      <c r="C186" s="2" t="s">
        <v>199</v>
      </c>
      <c r="E186" s="28" t="s">
        <v>31</v>
      </c>
      <c r="F186" s="27"/>
      <c r="G186" s="27"/>
      <c r="H186" s="27"/>
      <c r="I186" s="28">
        <v>2873</v>
      </c>
      <c r="J186" s="27"/>
      <c r="K186" s="28">
        <v>3500</v>
      </c>
      <c r="L186" s="27"/>
      <c r="M186" s="28">
        <v>627</v>
      </c>
      <c r="N186" s="27"/>
      <c r="O186" s="5"/>
      <c r="P186" s="22">
        <v>2000</v>
      </c>
      <c r="Q186" s="5"/>
      <c r="R186" s="14"/>
      <c r="S186" s="13"/>
      <c r="T186" s="13">
        <v>2500</v>
      </c>
      <c r="U186" s="18"/>
      <c r="V186" s="22"/>
      <c r="W186" s="5"/>
      <c r="X186" s="30"/>
      <c r="Y186" s="16"/>
      <c r="Z186" s="30"/>
      <c r="AA186" s="5"/>
    </row>
    <row r="187" spans="2:27" x14ac:dyDescent="0.25"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5"/>
      <c r="P187" s="22"/>
      <c r="Q187" s="5"/>
      <c r="R187" s="13"/>
      <c r="S187" s="13"/>
      <c r="T187" s="13"/>
      <c r="U187" s="18"/>
      <c r="V187" s="22"/>
      <c r="W187" s="5"/>
      <c r="X187" s="30"/>
      <c r="Y187" s="16"/>
      <c r="Z187" s="30"/>
      <c r="AA187" s="5"/>
    </row>
    <row r="188" spans="2:27" x14ac:dyDescent="0.25">
      <c r="B188" s="1">
        <v>290</v>
      </c>
      <c r="C188" s="1" t="s">
        <v>200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5"/>
      <c r="P188" s="22"/>
      <c r="Q188" s="5"/>
      <c r="R188" s="13"/>
      <c r="S188" s="13"/>
      <c r="T188" s="13"/>
      <c r="U188" s="18"/>
      <c r="V188" s="22"/>
      <c r="W188" s="5"/>
      <c r="X188" s="30"/>
      <c r="Y188" s="16"/>
      <c r="Z188" s="30"/>
      <c r="AA188" s="5"/>
    </row>
    <row r="189" spans="2:27" x14ac:dyDescent="0.25">
      <c r="B189" s="2">
        <v>1310</v>
      </c>
      <c r="C189" s="2" t="s">
        <v>201</v>
      </c>
      <c r="E189" s="28">
        <v>3643</v>
      </c>
      <c r="F189" s="27"/>
      <c r="G189" s="28">
        <v>3600</v>
      </c>
      <c r="H189" s="27"/>
      <c r="I189" s="27"/>
      <c r="J189" s="27"/>
      <c r="K189" s="27"/>
      <c r="L189" s="27"/>
      <c r="M189" s="28">
        <v>3558</v>
      </c>
      <c r="N189" s="27"/>
      <c r="O189" s="5"/>
      <c r="P189" s="22"/>
      <c r="Q189" s="5"/>
      <c r="R189" s="13">
        <v>3650</v>
      </c>
      <c r="S189" s="13"/>
      <c r="T189" s="13"/>
      <c r="U189" s="18"/>
      <c r="V189" s="22"/>
      <c r="W189" s="5"/>
      <c r="X189" s="30"/>
      <c r="Y189" s="16"/>
      <c r="Z189" s="30"/>
      <c r="AA189" s="5"/>
    </row>
    <row r="190" spans="2:27" x14ac:dyDescent="0.25"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5"/>
      <c r="P190" s="22"/>
      <c r="Q190" s="5"/>
      <c r="R190" s="13"/>
      <c r="S190" s="13"/>
      <c r="T190" s="13"/>
      <c r="U190" s="18"/>
      <c r="V190" s="22"/>
      <c r="W190" s="5"/>
      <c r="X190" s="30"/>
      <c r="Y190" s="16"/>
      <c r="Z190" s="30"/>
      <c r="AA190" s="5"/>
    </row>
    <row r="191" spans="2:27" x14ac:dyDescent="0.25">
      <c r="B191" s="2">
        <v>4200</v>
      </c>
      <c r="C191" s="2" t="s">
        <v>78</v>
      </c>
      <c r="E191" s="28" t="s">
        <v>31</v>
      </c>
      <c r="F191" s="27"/>
      <c r="G191" s="27"/>
      <c r="H191" s="27"/>
      <c r="I191" s="28">
        <v>2682</v>
      </c>
      <c r="J191" s="27"/>
      <c r="K191" s="28">
        <v>4000</v>
      </c>
      <c r="L191" s="27"/>
      <c r="M191" s="28">
        <v>1318</v>
      </c>
      <c r="N191" s="27"/>
      <c r="O191" s="5"/>
      <c r="P191" s="22"/>
      <c r="Q191" s="5"/>
      <c r="R191" s="14"/>
      <c r="S191" s="13"/>
      <c r="T191" s="13">
        <v>4000</v>
      </c>
      <c r="U191" s="18"/>
      <c r="V191" s="22"/>
      <c r="W191" s="5"/>
      <c r="X191" s="30"/>
      <c r="Y191" s="16"/>
      <c r="Z191" s="30">
        <v>4000</v>
      </c>
      <c r="AA191" s="5"/>
    </row>
    <row r="192" spans="2:27" x14ac:dyDescent="0.25">
      <c r="B192" s="2">
        <v>4205</v>
      </c>
      <c r="C192" s="2" t="s">
        <v>79</v>
      </c>
      <c r="E192" s="28" t="s">
        <v>31</v>
      </c>
      <c r="F192" s="27"/>
      <c r="G192" s="27"/>
      <c r="H192" s="27"/>
      <c r="I192" s="28">
        <v>10383</v>
      </c>
      <c r="J192" s="27"/>
      <c r="K192" s="28">
        <v>7471</v>
      </c>
      <c r="L192" s="27"/>
      <c r="M192" s="28" t="s">
        <v>202</v>
      </c>
      <c r="N192" s="27"/>
      <c r="O192" s="5"/>
      <c r="P192" s="22"/>
      <c r="Q192" s="5"/>
      <c r="R192" s="14"/>
      <c r="S192" s="13"/>
      <c r="T192" s="13">
        <v>12000</v>
      </c>
      <c r="U192" s="18"/>
      <c r="V192" s="22"/>
      <c r="W192" s="5"/>
      <c r="X192" s="30"/>
      <c r="Y192" s="16"/>
      <c r="Z192" s="30">
        <v>12000</v>
      </c>
      <c r="AA192" s="5"/>
    </row>
    <row r="193" spans="2:27" x14ac:dyDescent="0.25">
      <c r="B193" s="2">
        <v>4210</v>
      </c>
      <c r="C193" s="2" t="s">
        <v>81</v>
      </c>
      <c r="E193" s="28" t="s">
        <v>31</v>
      </c>
      <c r="F193" s="27"/>
      <c r="G193" s="27"/>
      <c r="H193" s="27"/>
      <c r="I193" s="28">
        <v>744</v>
      </c>
      <c r="J193" s="27"/>
      <c r="K193" s="28">
        <v>1200</v>
      </c>
      <c r="L193" s="27"/>
      <c r="M193" s="28">
        <v>456</v>
      </c>
      <c r="N193" s="27"/>
      <c r="O193" s="5"/>
      <c r="P193" s="22"/>
      <c r="Q193" s="5"/>
      <c r="R193" s="14"/>
      <c r="S193" s="13"/>
      <c r="T193" s="13">
        <v>1200</v>
      </c>
      <c r="U193" s="18"/>
      <c r="V193" s="22"/>
      <c r="W193" s="5"/>
      <c r="X193" s="30"/>
      <c r="Y193" s="16"/>
      <c r="Z193" s="30">
        <v>1200</v>
      </c>
      <c r="AA193" s="5"/>
    </row>
    <row r="194" spans="2:27" x14ac:dyDescent="0.25">
      <c r="B194" s="2">
        <v>4215</v>
      </c>
      <c r="C194" s="2" t="s">
        <v>82</v>
      </c>
      <c r="E194" s="28" t="s">
        <v>31</v>
      </c>
      <c r="F194" s="27"/>
      <c r="G194" s="27"/>
      <c r="H194" s="27"/>
      <c r="I194" s="28">
        <v>1165</v>
      </c>
      <c r="J194" s="27"/>
      <c r="K194" s="28">
        <v>1600</v>
      </c>
      <c r="L194" s="27"/>
      <c r="M194" s="28">
        <v>435</v>
      </c>
      <c r="N194" s="27"/>
      <c r="O194" s="5"/>
      <c r="P194" s="22"/>
      <c r="Q194" s="5"/>
      <c r="R194" s="14"/>
      <c r="S194" s="13"/>
      <c r="T194" s="13">
        <v>1600</v>
      </c>
      <c r="U194" s="18"/>
      <c r="V194" s="22"/>
      <c r="W194" s="5"/>
      <c r="X194" s="30"/>
      <c r="Y194" s="16"/>
      <c r="Z194" s="30">
        <v>1600</v>
      </c>
      <c r="AA194" s="5"/>
    </row>
    <row r="195" spans="2:27" x14ac:dyDescent="0.25">
      <c r="B195" s="2">
        <v>4237</v>
      </c>
      <c r="C195" s="2" t="s">
        <v>203</v>
      </c>
      <c r="E195" s="28" t="s">
        <v>31</v>
      </c>
      <c r="F195" s="27"/>
      <c r="G195" s="27"/>
      <c r="H195" s="27"/>
      <c r="I195" s="28">
        <v>254</v>
      </c>
      <c r="J195" s="27"/>
      <c r="K195" s="28">
        <v>500</v>
      </c>
      <c r="L195" s="27"/>
      <c r="M195" s="28">
        <v>246</v>
      </c>
      <c r="N195" s="27"/>
      <c r="O195" s="5"/>
      <c r="P195" s="22"/>
      <c r="Q195" s="5"/>
      <c r="R195" s="14"/>
      <c r="S195" s="13"/>
      <c r="T195" s="13">
        <v>500</v>
      </c>
      <c r="U195" s="18"/>
      <c r="V195" s="22"/>
      <c r="W195" s="5"/>
      <c r="X195" s="30"/>
      <c r="Y195" s="16"/>
      <c r="Z195" s="30">
        <v>500</v>
      </c>
      <c r="AA195" s="5"/>
    </row>
    <row r="196" spans="2:27" x14ac:dyDescent="0.25">
      <c r="B196" s="2">
        <v>4290</v>
      </c>
      <c r="C196" s="2" t="s">
        <v>204</v>
      </c>
      <c r="E196" s="28" t="s">
        <v>31</v>
      </c>
      <c r="F196" s="27"/>
      <c r="G196" s="27"/>
      <c r="H196" s="27"/>
      <c r="I196" s="28">
        <v>21747</v>
      </c>
      <c r="J196" s="27"/>
      <c r="K196" s="28">
        <v>43500</v>
      </c>
      <c r="L196" s="27"/>
      <c r="M196" s="28">
        <v>21753</v>
      </c>
      <c r="N196" s="27"/>
      <c r="O196" s="5"/>
      <c r="P196" s="22"/>
      <c r="Q196" s="5"/>
      <c r="R196" s="14"/>
      <c r="S196" s="13"/>
      <c r="T196" s="13">
        <v>43500</v>
      </c>
      <c r="U196" s="18"/>
      <c r="V196" s="22"/>
      <c r="W196" s="5"/>
      <c r="X196" s="30"/>
      <c r="Y196" s="16"/>
      <c r="Z196" s="30">
        <v>43500</v>
      </c>
      <c r="AA196" s="5"/>
    </row>
    <row r="197" spans="2:27" x14ac:dyDescent="0.25">
      <c r="B197" s="2">
        <v>4305</v>
      </c>
      <c r="C197" s="2" t="s">
        <v>84</v>
      </c>
      <c r="E197" s="28" t="s">
        <v>31</v>
      </c>
      <c r="F197" s="27"/>
      <c r="G197" s="27"/>
      <c r="H197" s="27"/>
      <c r="I197" s="28">
        <v>151</v>
      </c>
      <c r="J197" s="27"/>
      <c r="K197" s="28">
        <v>2500</v>
      </c>
      <c r="L197" s="27"/>
      <c r="M197" s="28">
        <v>2349</v>
      </c>
      <c r="N197" s="27"/>
      <c r="O197" s="5"/>
      <c r="P197" s="22"/>
      <c r="Q197" s="5"/>
      <c r="R197" s="14"/>
      <c r="S197" s="13"/>
      <c r="T197" s="13">
        <v>2500</v>
      </c>
      <c r="U197" s="18"/>
      <c r="V197" s="22"/>
      <c r="W197" s="5"/>
      <c r="X197" s="30"/>
      <c r="Y197" s="16"/>
      <c r="Z197" s="30">
        <v>2500</v>
      </c>
      <c r="AA197" s="5"/>
    </row>
    <row r="198" spans="2:27" x14ac:dyDescent="0.25">
      <c r="B198" s="2">
        <v>4306</v>
      </c>
      <c r="C198" s="2" t="s">
        <v>85</v>
      </c>
      <c r="E198" s="28" t="s">
        <v>31</v>
      </c>
      <c r="F198" s="27"/>
      <c r="G198" s="27"/>
      <c r="H198" s="27"/>
      <c r="I198" s="28">
        <v>865</v>
      </c>
      <c r="J198" s="27"/>
      <c r="K198" s="28">
        <v>1000</v>
      </c>
      <c r="L198" s="27"/>
      <c r="M198" s="28">
        <v>135</v>
      </c>
      <c r="N198" s="27"/>
      <c r="O198" s="5"/>
      <c r="P198" s="22"/>
      <c r="Q198" s="5"/>
      <c r="R198" s="14"/>
      <c r="S198" s="13"/>
      <c r="T198" s="13">
        <v>1000</v>
      </c>
      <c r="U198" s="18"/>
      <c r="V198" s="22"/>
      <c r="W198" s="5"/>
      <c r="X198" s="30"/>
      <c r="Y198" s="16"/>
      <c r="Z198" s="30">
        <v>1000</v>
      </c>
      <c r="AA198" s="5"/>
    </row>
    <row r="199" spans="2:27" x14ac:dyDescent="0.25">
      <c r="B199" s="2">
        <v>4310</v>
      </c>
      <c r="C199" s="2" t="s">
        <v>86</v>
      </c>
      <c r="E199" s="28" t="s">
        <v>31</v>
      </c>
      <c r="F199" s="27"/>
      <c r="G199" s="27"/>
      <c r="H199" s="27"/>
      <c r="I199" s="28">
        <v>540</v>
      </c>
      <c r="J199" s="27"/>
      <c r="K199" s="28">
        <v>600</v>
      </c>
      <c r="L199" s="27"/>
      <c r="M199" s="28">
        <v>60</v>
      </c>
      <c r="N199" s="27"/>
      <c r="O199" s="5"/>
      <c r="P199" s="22"/>
      <c r="Q199" s="5"/>
      <c r="R199" s="14"/>
      <c r="S199" s="13"/>
      <c r="T199" s="13">
        <v>1000</v>
      </c>
      <c r="U199" s="18"/>
      <c r="V199" s="22"/>
      <c r="W199" s="5"/>
      <c r="X199" s="30"/>
      <c r="Y199" s="16"/>
      <c r="Z199" s="30">
        <v>1000</v>
      </c>
      <c r="AA199" s="5"/>
    </row>
    <row r="200" spans="2:27" x14ac:dyDescent="0.25">
      <c r="B200" s="2">
        <v>4326</v>
      </c>
      <c r="C200" s="2" t="s">
        <v>205</v>
      </c>
      <c r="E200" s="28" t="s">
        <v>31</v>
      </c>
      <c r="F200" s="27"/>
      <c r="G200" s="27"/>
      <c r="H200" s="27"/>
      <c r="I200" s="28">
        <v>422</v>
      </c>
      <c r="J200" s="27"/>
      <c r="K200" s="28">
        <v>1000</v>
      </c>
      <c r="L200" s="27"/>
      <c r="M200" s="28">
        <v>578</v>
      </c>
      <c r="N200" s="27"/>
      <c r="O200" s="5"/>
      <c r="P200" s="22"/>
      <c r="Q200" s="5"/>
      <c r="R200" s="14"/>
      <c r="S200" s="13"/>
      <c r="T200" s="13">
        <v>1000</v>
      </c>
      <c r="U200" s="18"/>
      <c r="V200" s="22"/>
      <c r="W200" s="5"/>
      <c r="X200" s="30"/>
      <c r="Y200" s="16"/>
      <c r="Z200" s="30">
        <v>1000</v>
      </c>
      <c r="AA200" s="5"/>
    </row>
    <row r="201" spans="2:27" x14ac:dyDescent="0.25"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5"/>
      <c r="P201" s="22"/>
      <c r="Q201" s="5"/>
      <c r="R201" s="13"/>
      <c r="S201" s="13"/>
      <c r="T201" s="13"/>
      <c r="U201" s="18"/>
      <c r="V201" s="22"/>
      <c r="W201" s="5"/>
      <c r="X201" s="30"/>
      <c r="Y201" s="16"/>
      <c r="Z201" s="30"/>
      <c r="AA201" s="5"/>
    </row>
    <row r="202" spans="2:27" x14ac:dyDescent="0.25"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5"/>
      <c r="P202" s="22"/>
      <c r="Q202" s="5"/>
      <c r="R202" s="13"/>
      <c r="S202" s="13"/>
      <c r="T202" s="13"/>
      <c r="U202" s="18"/>
      <c r="V202" s="22"/>
      <c r="W202" s="5"/>
      <c r="X202" s="30"/>
      <c r="Y202" s="16"/>
      <c r="Z202" s="30"/>
      <c r="AA202" s="5"/>
    </row>
    <row r="203" spans="2:27" x14ac:dyDescent="0.25"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5"/>
      <c r="P203" s="22">
        <f>SUM(P8:P202)</f>
        <v>224880</v>
      </c>
      <c r="Q203" s="5"/>
      <c r="R203" s="13">
        <f>SUM(R8:R202)</f>
        <v>753560</v>
      </c>
      <c r="S203" s="13"/>
      <c r="T203" s="13">
        <f>SUM(T8:T202)</f>
        <v>753560</v>
      </c>
      <c r="U203" s="18"/>
      <c r="V203" s="22"/>
      <c r="W203" s="5"/>
      <c r="X203" s="30"/>
      <c r="Y203" s="16"/>
      <c r="Z203" s="30">
        <f>SUM(Z8:Z202)</f>
        <v>871860</v>
      </c>
      <c r="AA203" s="5"/>
    </row>
    <row r="204" spans="2:27" x14ac:dyDescent="0.25">
      <c r="V204" s="5"/>
      <c r="W204" s="5"/>
      <c r="X204" s="5"/>
      <c r="Y204" s="5"/>
      <c r="Z204" s="5"/>
      <c r="AA204" s="5"/>
    </row>
    <row r="206" spans="2:27" x14ac:dyDescent="0.25">
      <c r="T206" s="7">
        <f>SUM(R203-T203)</f>
        <v>0</v>
      </c>
      <c r="U206" s="7"/>
      <c r="V206" s="7"/>
    </row>
    <row r="207" spans="2:27" x14ac:dyDescent="0.25">
      <c r="C207" t="s">
        <v>206</v>
      </c>
      <c r="E207" s="33">
        <v>7387.71</v>
      </c>
      <c r="F207" s="26"/>
      <c r="G207" s="25"/>
      <c r="H207" s="26"/>
      <c r="I207" s="25"/>
      <c r="J207" s="26"/>
      <c r="K207" s="25"/>
      <c r="L207" s="26"/>
      <c r="M207" s="25"/>
      <c r="N207" s="25"/>
      <c r="P207" s="21"/>
      <c r="R207" s="12">
        <v>7450.97</v>
      </c>
      <c r="S207" s="10"/>
      <c r="T207" s="10"/>
      <c r="V207" s="21"/>
      <c r="X207" s="16"/>
      <c r="Y207" s="16"/>
      <c r="Z207" s="16"/>
    </row>
    <row r="208" spans="2:27" x14ac:dyDescent="0.25">
      <c r="C208" t="s">
        <v>209</v>
      </c>
      <c r="E208" s="33">
        <v>90.23</v>
      </c>
      <c r="F208" s="26"/>
      <c r="G208" s="25"/>
      <c r="H208" s="26"/>
      <c r="I208" s="25"/>
      <c r="J208" s="26"/>
      <c r="K208" s="25"/>
      <c r="L208" s="26"/>
      <c r="M208" s="25"/>
      <c r="N208" s="25"/>
      <c r="P208" s="21"/>
      <c r="R208" s="34">
        <f>SUM(R9/R207)</f>
        <v>95.364764587697977</v>
      </c>
      <c r="S208" s="10"/>
      <c r="T208" s="10"/>
      <c r="V208" s="21"/>
      <c r="X208" s="16"/>
      <c r="Y208" s="16"/>
      <c r="Z208" s="16"/>
    </row>
    <row r="209" spans="3:18" x14ac:dyDescent="0.25">
      <c r="C209" s="31"/>
      <c r="E209" s="31">
        <v>1.74</v>
      </c>
      <c r="R209" s="35">
        <f>SUM(R208/52)</f>
        <v>1.8339377805326533</v>
      </c>
    </row>
    <row r="211" spans="3:18" x14ac:dyDescent="0.25">
      <c r="E211" s="32"/>
    </row>
  </sheetData>
  <mergeCells count="7">
    <mergeCell ref="AC15:AG26"/>
    <mergeCell ref="C27:C28"/>
    <mergeCell ref="E1:N1"/>
    <mergeCell ref="R1:T1"/>
    <mergeCell ref="X1:Z1"/>
    <mergeCell ref="E2:G2"/>
    <mergeCell ref="I2:K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35%</vt:lpstr>
      <vt:lpstr>35% Summary</vt:lpstr>
      <vt:lpstr>20% + Reserves </vt:lpstr>
      <vt:lpstr>20% Summary</vt:lpstr>
      <vt:lpstr>15%</vt:lpstr>
      <vt:lpstr>15% Summary</vt:lpstr>
      <vt:lpstr>9%</vt:lpstr>
      <vt:lpstr>9% Summary</vt:lpstr>
      <vt:lpstr>5%</vt:lpstr>
      <vt:lpstr>5% Summary</vt:lpstr>
      <vt:lpstr>EMR 24.25</vt:lpstr>
      <vt:lpstr>Precept History</vt:lpstr>
      <vt:lpstr>Comparison 35% &amp; 9%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Bareham</dc:creator>
  <cp:keywords/>
  <dc:description/>
  <cp:lastModifiedBy>Louise Bareham</cp:lastModifiedBy>
  <cp:revision/>
  <dcterms:created xsi:type="dcterms:W3CDTF">2024-11-07T13:39:57Z</dcterms:created>
  <dcterms:modified xsi:type="dcterms:W3CDTF">2025-01-03T11:11:13Z</dcterms:modified>
  <cp:category/>
  <cp:contentStatus/>
</cp:coreProperties>
</file>